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/>
  <mc:AlternateContent xmlns:mc="http://schemas.openxmlformats.org/markup-compatibility/2006">
    <mc:Choice Requires="x15">
      <x15ac:absPath xmlns:x15ac="http://schemas.microsoft.com/office/spreadsheetml/2010/11/ac" url="C:\Users\Дима\source\repos\ind2RungeKutt\ind2RungeKutt\"/>
    </mc:Choice>
  </mc:AlternateContent>
  <xr:revisionPtr revIDLastSave="1" documentId="13_ncr:1_{2762EBF0-FEAC-4500-97D9-6E6D2CE81567}" xr6:coauthVersionLast="47" xr6:coauthVersionMax="47" xr10:uidLastSave="{4873780F-6E2E-4959-98B9-D17838FF9713}"/>
  <bookViews>
    <workbookView xWindow="-120" yWindow="-120" windowWidth="29040" windowHeight="15840" activeTab="1" xr2:uid="{00000000-000D-0000-FFFF-FFFF00000000}"/>
  </bookViews>
  <sheets>
    <sheet name="Филиппов №63" sheetId="3" r:id="rId1"/>
    <sheet name="Филиппов №141" sheetId="5" r:id="rId2"/>
    <sheet name="Филиппов №167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S42" i="4"/>
  <c r="P42" i="4"/>
  <c r="I8" i="4"/>
  <c r="I7" i="4"/>
  <c r="D29" i="4"/>
  <c r="E29" i="4" s="1"/>
  <c r="D6" i="4"/>
  <c r="D7" i="4"/>
  <c r="D8" i="4"/>
  <c r="D9" i="4"/>
  <c r="D10" i="4"/>
  <c r="E10" i="4" s="1"/>
  <c r="D11" i="4"/>
  <c r="E11" i="4" s="1"/>
  <c r="D12" i="4"/>
  <c r="E12" i="4" s="1"/>
  <c r="D13" i="4"/>
  <c r="D14" i="4"/>
  <c r="E14" i="4" s="1"/>
  <c r="D15" i="4"/>
  <c r="D16" i="4"/>
  <c r="D17" i="4"/>
  <c r="D18" i="4"/>
  <c r="D19" i="4"/>
  <c r="E19" i="4" s="1"/>
  <c r="D20" i="4"/>
  <c r="E20" i="4" s="1"/>
  <c r="D21" i="4"/>
  <c r="D22" i="4"/>
  <c r="D23" i="4"/>
  <c r="D24" i="4"/>
  <c r="E24" i="4" s="1"/>
  <c r="D25" i="4"/>
  <c r="D26" i="4"/>
  <c r="D27" i="4"/>
  <c r="D28" i="4"/>
  <c r="E28" i="4" s="1"/>
  <c r="S39" i="4"/>
  <c r="T48" i="3"/>
  <c r="I6" i="4"/>
  <c r="J6" i="4" s="1"/>
  <c r="J8" i="4"/>
  <c r="I9" i="4"/>
  <c r="I10" i="4"/>
  <c r="I11" i="4"/>
  <c r="J11" i="4" s="1"/>
  <c r="I12" i="4"/>
  <c r="J12" i="4" s="1"/>
  <c r="I13" i="4"/>
  <c r="J13" i="4" s="1"/>
  <c r="I14" i="4"/>
  <c r="J14" i="4" s="1"/>
  <c r="I15" i="4"/>
  <c r="J15" i="4" s="1"/>
  <c r="I16" i="4"/>
  <c r="I17" i="4"/>
  <c r="I5" i="4"/>
  <c r="D5" i="4"/>
  <c r="E5" i="4" s="1"/>
  <c r="E6" i="4"/>
  <c r="E7" i="4"/>
  <c r="E8" i="4"/>
  <c r="E13" i="4"/>
  <c r="E15" i="4"/>
  <c r="E16" i="4"/>
  <c r="E18" i="4"/>
  <c r="E21" i="4"/>
  <c r="E22" i="4"/>
  <c r="E25" i="4"/>
  <c r="E26" i="4"/>
  <c r="E27" i="4"/>
  <c r="J17" i="4"/>
  <c r="J16" i="4"/>
  <c r="J10" i="4"/>
  <c r="J9" i="4"/>
  <c r="J7" i="4"/>
  <c r="J5" i="4"/>
  <c r="E23" i="4"/>
  <c r="E17" i="4"/>
  <c r="E9" i="4"/>
  <c r="S44" i="5" l="1"/>
  <c r="P41" i="5"/>
  <c r="P44" i="5"/>
  <c r="S41" i="5"/>
  <c r="V42" i="4"/>
  <c r="P39" i="4"/>
  <c r="V39" i="4" s="1"/>
  <c r="V44" i="5" l="1"/>
  <c r="V41" i="5"/>
  <c r="I7" i="3"/>
  <c r="J7" i="3" s="1"/>
  <c r="I6" i="3"/>
  <c r="J6" i="3" s="1"/>
  <c r="I8" i="3"/>
  <c r="J8" i="3" s="1"/>
  <c r="I9" i="3"/>
  <c r="J9" i="3" s="1"/>
  <c r="I10" i="3"/>
  <c r="J10" i="3" s="1"/>
  <c r="I11" i="3"/>
  <c r="I12" i="3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I20" i="3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I28" i="3"/>
  <c r="I29" i="3"/>
  <c r="J29" i="3" s="1"/>
  <c r="I30" i="3"/>
  <c r="J30" i="3" s="1"/>
  <c r="I5" i="3"/>
  <c r="J5" i="3" s="1"/>
  <c r="J27" i="3"/>
  <c r="J28" i="3"/>
  <c r="D6" i="3"/>
  <c r="E6" i="3" s="1"/>
  <c r="D7" i="3"/>
  <c r="D8" i="3"/>
  <c r="E8" i="3" s="1"/>
  <c r="D9" i="3"/>
  <c r="E9" i="3" s="1"/>
  <c r="E10" i="3"/>
  <c r="Q48" i="3" s="1"/>
  <c r="W48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" i="3"/>
  <c r="E5" i="3" s="1"/>
  <c r="E7" i="3"/>
  <c r="J12" i="3"/>
  <c r="J20" i="3"/>
  <c r="J11" i="3"/>
  <c r="J19" i="3"/>
  <c r="T45" i="3" l="1"/>
  <c r="Q45" i="3"/>
  <c r="W4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7EE6C-52EE-488F-B9F6-CF66CCCCB26B}" keepAlive="1" name="Запрос — output" description="Соединение с запросом &quot;output&quot; в книге." type="5" refreshedVersion="0" background="1">
    <dbPr connection="Provider=Microsoft.Mashup.OleDb.1;Data Source=$Workbook$;Location=output;Extended Properties=&quot;&quot;" command="SELECT * FROM [output]"/>
  </connection>
  <connection id="2" xr16:uid="{0D6CC419-35F0-4594-9498-221D38115301}" keepAlive="1" name="Запрос — output (2)" description="Соединение с запросом &quot;output (2)&quot; в книге." type="5" refreshedVersion="0" background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<sst xmlns="http://schemas.openxmlformats.org/spreadsheetml/2006/main" count="64" uniqueCount="33">
  <si>
    <t>Программа                       (h=0.1)</t>
  </si>
  <si>
    <t>По формуле точного решения (h=0.1)</t>
  </si>
  <si>
    <t>Программа                       (h=0.2)</t>
  </si>
  <si>
    <t>По формуле точного решения (h=0.2)</t>
  </si>
  <si>
    <t>x</t>
  </si>
  <si>
    <t>y</t>
  </si>
  <si>
    <t>delta</t>
  </si>
  <si>
    <t>delta(h)</t>
  </si>
  <si>
    <t>Уравнение с разделяющимися переменными</t>
  </si>
  <si>
    <t xml:space="preserve">  Исходное уравнение:</t>
  </si>
  <si>
    <t xml:space="preserve">  Точное решение:</t>
  </si>
  <si>
    <t>max delta (при h=0.1)</t>
  </si>
  <si>
    <t>max delta (при h=0.2)</t>
  </si>
  <si>
    <t>Отношение погрешностей</t>
  </si>
  <si>
    <t>средн. delta (при h=0.1)</t>
  </si>
  <si>
    <t>средн. delta (при h=0.2)</t>
  </si>
  <si>
    <t>Программа                       (h=0,25)</t>
  </si>
  <si>
    <t>По формуле точного решения (h=0,15)</t>
  </si>
  <si>
    <t>Программа                       (h=0,5)</t>
  </si>
  <si>
    <t>По формуле точного решения (h=0,3)</t>
  </si>
  <si>
    <t>Лин. ур-ния 1-го порядка</t>
  </si>
  <si>
    <t>max delta (при h=0.25)</t>
  </si>
  <si>
    <t>max delta (при h=0.5)</t>
  </si>
  <si>
    <t>средн. delta (при h=0.25)</t>
  </si>
  <si>
    <t>средн. delta (при h=0.5)</t>
  </si>
  <si>
    <t>Программа                       (h=0,15)</t>
  </si>
  <si>
    <t>Программа                       (h=0,3)</t>
  </si>
  <si>
    <t>Уравнение Риккати</t>
  </si>
  <si>
    <t>Задание:</t>
  </si>
  <si>
    <t>max delta (при h=0.15)</t>
  </si>
  <si>
    <t>max delta (при h=0.3)</t>
  </si>
  <si>
    <t>средн. delta (при h=0.15)</t>
  </si>
  <si>
    <t>средн. delta (при h=0.3)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</si>
</sst>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5" borderId="33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4" fillId="5" borderId="34" xfId="0" applyFont="1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34" xfId="0" applyFont="1" applyFill="1" applyBorder="1" applyAlignment="1">
      <alignment horizontal="left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4" fillId="3" borderId="35" xfId="0" applyFont="1" applyFill="1" applyBorder="1" applyAlignment="1">
      <alignment horizontal="left"/>
    </xf>
    <xf numFmtId="0" fontId="4" fillId="3" borderId="36" xfId="0" applyFont="1" applyFill="1" applyBorder="1" applyAlignment="1">
      <alignment horizontal="left"/>
    </xf>
    <xf numFmtId="0" fontId="4" fillId="3" borderId="37" xfId="0" applyFont="1" applyFill="1" applyBorder="1" applyAlignment="1">
      <alignment horizontal="left"/>
    </xf>
    <xf numFmtId="0" fontId="4" fillId="3" borderId="40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41" xfId="0" applyFont="1" applyFill="1" applyBorder="1" applyAlignment="1">
      <alignment horizontal="left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left"/>
    </xf>
    <xf numFmtId="0" fontId="4" fillId="5" borderId="36" xfId="0" applyFont="1" applyFill="1" applyBorder="1" applyAlignment="1">
      <alignment horizontal="left"/>
    </xf>
    <xf numFmtId="0" fontId="4" fillId="5" borderId="37" xfId="0" applyFont="1" applyFill="1" applyBorder="1" applyAlignment="1">
      <alignment horizontal="left"/>
    </xf>
    <xf numFmtId="0" fontId="4" fillId="5" borderId="40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0" fontId="4" fillId="5" borderId="41" xfId="0" applyFont="1" applyFill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sng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u="sng"/>
              <a:t>Графическое решение №63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sng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67040687782241E-2"/>
          <c:y val="6.1857755047173009E-2"/>
          <c:w val="0.83116814428177932"/>
          <c:h val="0.84728244994033297"/>
        </c:manualLayout>
      </c:layout>
      <c:scatterChart>
        <c:scatterStyle val="lineMarker"/>
        <c:varyColors val="0"/>
        <c:ser>
          <c:idx val="0"/>
          <c:order val="0"/>
          <c:tx>
            <c:v>у (h=0.1)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№63'!$B$5:$B$55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'Филиппов №63'!$C$5:$C$55</c:f>
              <c:numCache>
                <c:formatCode>General</c:formatCode>
                <c:ptCount val="51"/>
                <c:pt idx="0">
                  <c:v>2</c:v>
                </c:pt>
                <c:pt idx="1">
                  <c:v>1.905</c:v>
                </c:pt>
                <c:pt idx="2">
                  <c:v>1.8210299999999999</c:v>
                </c:pt>
                <c:pt idx="3">
                  <c:v>1.7492300000000001</c:v>
                </c:pt>
                <c:pt idx="4">
                  <c:v>1.6909000000000001</c:v>
                </c:pt>
                <c:pt idx="5">
                  <c:v>1.6474500000000001</c:v>
                </c:pt>
                <c:pt idx="6">
                  <c:v>1.62043</c:v>
                </c:pt>
                <c:pt idx="7">
                  <c:v>1.6115699999999999</c:v>
                </c:pt>
                <c:pt idx="8">
                  <c:v>1.62279</c:v>
                </c:pt>
                <c:pt idx="9">
                  <c:v>1.65618</c:v>
                </c:pt>
                <c:pt idx="10">
                  <c:v>1.71408</c:v>
                </c:pt>
                <c:pt idx="11">
                  <c:v>1.7990600000000001</c:v>
                </c:pt>
                <c:pt idx="12">
                  <c:v>1.9139600000000001</c:v>
                </c:pt>
                <c:pt idx="13">
                  <c:v>2.0619299999999998</c:v>
                </c:pt>
                <c:pt idx="14">
                  <c:v>2.2464300000000001</c:v>
                </c:pt>
                <c:pt idx="15">
                  <c:v>2.4712999999999998</c:v>
                </c:pt>
                <c:pt idx="16">
                  <c:v>2.7407900000000001</c:v>
                </c:pt>
                <c:pt idx="17">
                  <c:v>3.0595699999999999</c:v>
                </c:pt>
                <c:pt idx="18">
                  <c:v>3.43283</c:v>
                </c:pt>
                <c:pt idx="19">
                  <c:v>3.8662800000000002</c:v>
                </c:pt>
                <c:pt idx="20">
                  <c:v>4.3662299999999998</c:v>
                </c:pt>
                <c:pt idx="21">
                  <c:v>4.9396899999999997</c:v>
                </c:pt>
                <c:pt idx="22">
                  <c:v>5.59436</c:v>
                </c:pt>
                <c:pt idx="23">
                  <c:v>6.3387599999999997</c:v>
                </c:pt>
                <c:pt idx="24">
                  <c:v>7.1823300000000003</c:v>
                </c:pt>
                <c:pt idx="25">
                  <c:v>8.1354799999999994</c:v>
                </c:pt>
                <c:pt idx="26">
                  <c:v>9.2097099999999994</c:v>
                </c:pt>
                <c:pt idx="27">
                  <c:v>10.4177</c:v>
                </c:pt>
                <c:pt idx="28">
                  <c:v>11.7736</c:v>
                </c:pt>
                <c:pt idx="29">
                  <c:v>13.2928</c:v>
                </c:pt>
                <c:pt idx="30">
                  <c:v>14.992599999999999</c:v>
                </c:pt>
                <c:pt idx="31">
                  <c:v>16.8918</c:v>
                </c:pt>
                <c:pt idx="32">
                  <c:v>19.011399999999998</c:v>
                </c:pt>
                <c:pt idx="33">
                  <c:v>21.374600000000001</c:v>
                </c:pt>
                <c:pt idx="34">
                  <c:v>24.006900000000002</c:v>
                </c:pt>
                <c:pt idx="35">
                  <c:v>26.936699999999998</c:v>
                </c:pt>
                <c:pt idx="36">
                  <c:v>30.195</c:v>
                </c:pt>
                <c:pt idx="37">
                  <c:v>33.816499999999998</c:v>
                </c:pt>
                <c:pt idx="38">
                  <c:v>37.839199999999998</c:v>
                </c:pt>
                <c:pt idx="39">
                  <c:v>42.305399999999999</c:v>
                </c:pt>
                <c:pt idx="40">
                  <c:v>47.261400000000002</c:v>
                </c:pt>
                <c:pt idx="41">
                  <c:v>52.758899999999997</c:v>
                </c:pt>
                <c:pt idx="42">
                  <c:v>58.854500000000002</c:v>
                </c:pt>
                <c:pt idx="43">
                  <c:v>65.6113</c:v>
                </c:pt>
                <c:pt idx="44">
                  <c:v>73.098500000000001</c:v>
                </c:pt>
                <c:pt idx="45">
                  <c:v>81.392799999999994</c:v>
                </c:pt>
                <c:pt idx="46">
                  <c:v>90.578999999999994</c:v>
                </c:pt>
                <c:pt idx="47">
                  <c:v>100.751</c:v>
                </c:pt>
                <c:pt idx="48">
                  <c:v>112.012</c:v>
                </c:pt>
                <c:pt idx="49">
                  <c:v>124.476</c:v>
                </c:pt>
                <c:pt idx="50">
                  <c:v>138.27000000000001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C-4370-BDE1-BE5AB9D4E9A0}"/>
            </c:ext>
          </c:extLst>
        </c:ser>
        <c:ser>
          <c:idx val="1"/>
          <c:order val="1"/>
          <c:tx>
            <c:v>y (h=0.2)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№63'!$G$5:$G$30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'Филиппов №63'!$H$5:$H$30</c:f>
              <c:numCache>
                <c:formatCode>General</c:formatCode>
                <c:ptCount val="26"/>
                <c:pt idx="0">
                  <c:v>2</c:v>
                </c:pt>
                <c:pt idx="1">
                  <c:v>1.82</c:v>
                </c:pt>
                <c:pt idx="2">
                  <c:v>1.6883999999999999</c:v>
                </c:pt>
                <c:pt idx="3">
                  <c:v>1.61585</c:v>
                </c:pt>
                <c:pt idx="4">
                  <c:v>1.6153299999999999</c:v>
                </c:pt>
                <c:pt idx="5">
                  <c:v>1.7027099999999999</c:v>
                </c:pt>
                <c:pt idx="6">
                  <c:v>1.8973</c:v>
                </c:pt>
                <c:pt idx="7">
                  <c:v>2.2227100000000002</c:v>
                </c:pt>
                <c:pt idx="8">
                  <c:v>2.7077100000000001</c:v>
                </c:pt>
                <c:pt idx="9">
                  <c:v>3.3874</c:v>
                </c:pt>
                <c:pt idx="10">
                  <c:v>4.3046300000000004</c:v>
                </c:pt>
                <c:pt idx="11">
                  <c:v>5.5116500000000004</c:v>
                </c:pt>
                <c:pt idx="12">
                  <c:v>7.0722100000000001</c:v>
                </c:pt>
                <c:pt idx="13">
                  <c:v>9.0640999999999998</c:v>
                </c:pt>
                <c:pt idx="14">
                  <c:v>11.5822</c:v>
                </c:pt>
                <c:pt idx="15">
                  <c:v>14.7423</c:v>
                </c:pt>
                <c:pt idx="16">
                  <c:v>18.685600000000001</c:v>
                </c:pt>
                <c:pt idx="17">
                  <c:v>23.584399999999999</c:v>
                </c:pt>
                <c:pt idx="18">
                  <c:v>29.649000000000001</c:v>
                </c:pt>
                <c:pt idx="19">
                  <c:v>37.135800000000003</c:v>
                </c:pt>
                <c:pt idx="20">
                  <c:v>46.357599999999998</c:v>
                </c:pt>
                <c:pt idx="21">
                  <c:v>57.696300000000001</c:v>
                </c:pt>
                <c:pt idx="22">
                  <c:v>71.617500000000007</c:v>
                </c:pt>
                <c:pt idx="23">
                  <c:v>88.689400000000006</c:v>
                </c:pt>
                <c:pt idx="24">
                  <c:v>109.605</c:v>
                </c:pt>
                <c:pt idx="25">
                  <c:v>135.21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C-4370-BDE1-BE5AB9D4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32384"/>
        <c:axId val="754334464"/>
      </c:scatterChart>
      <c:scatterChart>
        <c:scatterStyle val="smoothMarker"/>
        <c:varyColors val="0"/>
        <c:ser>
          <c:idx val="2"/>
          <c:order val="2"/>
          <c:tx>
            <c:v>у (точное)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№63'!$B$5:$B$55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'Филиппов №63'!$D$5:$D$55</c:f>
              <c:numCache>
                <c:formatCode>General</c:formatCode>
                <c:ptCount val="51"/>
                <c:pt idx="0">
                  <c:v>2</c:v>
                </c:pt>
                <c:pt idx="1">
                  <c:v>1.9051709180756478</c:v>
                </c:pt>
                <c:pt idx="2">
                  <c:v>1.8214027581601697</c:v>
                </c:pt>
                <c:pt idx="3">
                  <c:v>1.7498588075760031</c:v>
                </c:pt>
                <c:pt idx="4">
                  <c:v>1.6918246976412703</c:v>
                </c:pt>
                <c:pt idx="5">
                  <c:v>1.6487212707001282</c:v>
                </c:pt>
                <c:pt idx="6">
                  <c:v>1.6221188003905089</c:v>
                </c:pt>
                <c:pt idx="7">
                  <c:v>1.6137527074704767</c:v>
                </c:pt>
                <c:pt idx="8">
                  <c:v>1.6255409284924678</c:v>
                </c:pt>
                <c:pt idx="9">
                  <c:v>1.6596031111569498</c:v>
                </c:pt>
                <c:pt idx="10">
                  <c:v>1.7182818284590451</c:v>
                </c:pt>
                <c:pt idx="11">
                  <c:v>1.8041660239464332</c:v>
                </c:pt>
                <c:pt idx="12">
                  <c:v>1.9201169227365473</c:v>
                </c:pt>
                <c:pt idx="13">
                  <c:v>2.0692966676192444</c:v>
                </c:pt>
                <c:pt idx="14">
                  <c:v>2.2551999668446747</c:v>
                </c:pt>
                <c:pt idx="15">
                  <c:v>2.4816890703380645</c:v>
                </c:pt>
                <c:pt idx="16">
                  <c:v>2.7530324243951148</c:v>
                </c:pt>
                <c:pt idx="17">
                  <c:v>3.0739473917272</c:v>
                </c:pt>
                <c:pt idx="18">
                  <c:v>3.4496474644129465</c:v>
                </c:pt>
                <c:pt idx="19">
                  <c:v>3.8858944422792687</c:v>
                </c:pt>
                <c:pt idx="20">
                  <c:v>4.3890560989306504</c:v>
                </c:pt>
                <c:pt idx="21">
                  <c:v>4.9661699125676515</c:v>
                </c:pt>
                <c:pt idx="22">
                  <c:v>5.6250134994341217</c:v>
                </c:pt>
                <c:pt idx="23">
                  <c:v>6.3741824548147186</c:v>
                </c:pt>
                <c:pt idx="24">
                  <c:v>7.2231763806416014</c:v>
                </c:pt>
                <c:pt idx="25">
                  <c:v>8.1824939607034732</c:v>
                </c:pt>
                <c:pt idx="26">
                  <c:v>9.2637380350016905</c:v>
                </c:pt>
                <c:pt idx="27">
                  <c:v>10.479731724872837</c:v>
                </c:pt>
                <c:pt idx="28">
                  <c:v>11.844646771097048</c:v>
                </c:pt>
                <c:pt idx="29">
                  <c:v>13.37414536944306</c:v>
                </c:pt>
                <c:pt idx="30">
                  <c:v>15.085536923187668</c:v>
                </c:pt>
                <c:pt idx="31">
                  <c:v>16.997951281441637</c:v>
                </c:pt>
                <c:pt idx="32">
                  <c:v>19.132530197109354</c:v>
                </c:pt>
                <c:pt idx="33">
                  <c:v>21.512638920657885</c:v>
                </c:pt>
                <c:pt idx="34">
                  <c:v>24.16410004739701</c:v>
                </c:pt>
                <c:pt idx="35">
                  <c:v>27.115451958692312</c:v>
                </c:pt>
                <c:pt idx="36">
                  <c:v>30.398234443677989</c:v>
                </c:pt>
                <c:pt idx="37">
                  <c:v>34.0473043600674</c:v>
                </c:pt>
                <c:pt idx="38">
                  <c:v>38.101184493300813</c:v>
                </c:pt>
                <c:pt idx="39">
                  <c:v>42.60244910553017</c:v>
                </c:pt>
                <c:pt idx="40">
                  <c:v>47.598150033144236</c:v>
                </c:pt>
                <c:pt idx="41">
                  <c:v>53.140287597361947</c:v>
                </c:pt>
                <c:pt idx="42">
                  <c:v>59.286331040925155</c:v>
                </c:pt>
                <c:pt idx="43">
                  <c:v>66.099793699595793</c:v>
                </c:pt>
                <c:pt idx="44">
                  <c:v>73.650868664968144</c:v>
                </c:pt>
                <c:pt idx="45">
                  <c:v>82.017131300521811</c:v>
                </c:pt>
                <c:pt idx="46">
                  <c:v>91.284315641933773</c:v>
                </c:pt>
                <c:pt idx="47">
                  <c:v>101.54717245212352</c:v>
                </c:pt>
                <c:pt idx="48">
                  <c:v>112.91041751873486</c:v>
                </c:pt>
                <c:pt idx="49">
                  <c:v>125.48977968493553</c:v>
                </c:pt>
                <c:pt idx="50">
                  <c:v>139.4131591025766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9C-4370-BDE1-BE5AB9D4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32384"/>
        <c:axId val="754334464"/>
      </c:scatterChart>
      <c:valAx>
        <c:axId val="7543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4464"/>
        <c:crosses val="autoZero"/>
        <c:crossBetween val="midCat"/>
      </c:valAx>
      <c:valAx>
        <c:axId val="7543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08710209504961"/>
          <c:y val="0.43955406679138948"/>
          <c:w val="9.8027316542751999E-2"/>
          <c:h val="0.16019864476732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800" u="sng"/>
              <a:t>Графическое решение №141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у (h=0.25)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№141'!$B$5:$B$37</c:f>
              <c:numCache>
                <c:formatCode>General</c:formatCode>
                <c:ptCount val="3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</c:numCache>
            </c:numRef>
          </c:xVal>
          <c:yVal>
            <c:numRef>
              <c:f>'Филиппов №141'!$C$5:$C$37</c:f>
              <c:numCache>
                <c:formatCode>General</c:formatCode>
                <c:ptCount val="33"/>
                <c:pt idx="0">
                  <c:v>0.84099999999999997</c:v>
                </c:pt>
                <c:pt idx="1">
                  <c:v>1.18753</c:v>
                </c:pt>
                <c:pt idx="2">
                  <c:v>1.5008699999999999</c:v>
                </c:pt>
                <c:pt idx="3">
                  <c:v>1.7310399999999999</c:v>
                </c:pt>
                <c:pt idx="4">
                  <c:v>1.83273</c:v>
                </c:pt>
                <c:pt idx="5">
                  <c:v>1.77</c:v>
                </c:pt>
                <c:pt idx="6">
                  <c:v>1.5204</c:v>
                </c:pt>
                <c:pt idx="7">
                  <c:v>1.07799</c:v>
                </c:pt>
                <c:pt idx="8">
                  <c:v>0.45499800000000001</c:v>
                </c:pt>
                <c:pt idx="9">
                  <c:v>-0.31792799999999999</c:v>
                </c:pt>
                <c:pt idx="10">
                  <c:v>-1.1931700000000001</c:v>
                </c:pt>
                <c:pt idx="11">
                  <c:v>-2.1090599999999999</c:v>
                </c:pt>
                <c:pt idx="12">
                  <c:v>-2.9941599999999999</c:v>
                </c:pt>
                <c:pt idx="13">
                  <c:v>-3.7726099999999998</c:v>
                </c:pt>
                <c:pt idx="14">
                  <c:v>-4.3701299999999996</c:v>
                </c:pt>
                <c:pt idx="15">
                  <c:v>-4.7202400000000004</c:v>
                </c:pt>
                <c:pt idx="16">
                  <c:v>-4.7702200000000001</c:v>
                </c:pt>
                <c:pt idx="17">
                  <c:v>-4.4863</c:v>
                </c:pt>
                <c:pt idx="18">
                  <c:v>-3.8576600000000001</c:v>
                </c:pt>
                <c:pt idx="19">
                  <c:v>-2.89886</c:v>
                </c:pt>
                <c:pt idx="20">
                  <c:v>-1.6504799999999999</c:v>
                </c:pt>
                <c:pt idx="21">
                  <c:v>-0.17772199999999999</c:v>
                </c:pt>
                <c:pt idx="22">
                  <c:v>1.43283</c:v>
                </c:pt>
                <c:pt idx="23">
                  <c:v>3.0783100000000001</c:v>
                </c:pt>
                <c:pt idx="24">
                  <c:v>4.6461600000000001</c:v>
                </c:pt>
                <c:pt idx="25">
                  <c:v>6.0217499999999999</c:v>
                </c:pt>
                <c:pt idx="26">
                  <c:v>7.09659</c:v>
                </c:pt>
                <c:pt idx="27">
                  <c:v>7.7764800000000003</c:v>
                </c:pt>
                <c:pt idx="28">
                  <c:v>7.9891500000000004</c:v>
                </c:pt>
                <c:pt idx="29">
                  <c:v>7.69055</c:v>
                </c:pt>
                <c:pt idx="30">
                  <c:v>6.8695300000000001</c:v>
                </c:pt>
                <c:pt idx="31">
                  <c:v>5.5504100000000003</c:v>
                </c:pt>
                <c:pt idx="32">
                  <c:v>3.7931400000000002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0-4258-9824-9810415F2A72}"/>
            </c:ext>
          </c:extLst>
        </c:ser>
        <c:ser>
          <c:idx val="1"/>
          <c:order val="1"/>
          <c:tx>
            <c:v>y (h=0.5)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№141'!$G$5:$G$21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'Филиппов №141'!$H$5:$H$21</c:f>
              <c:numCache>
                <c:formatCode>General</c:formatCode>
                <c:ptCount val="17"/>
                <c:pt idx="0">
                  <c:v>0.84099999999999997</c:v>
                </c:pt>
                <c:pt idx="1">
                  <c:v>1.51261</c:v>
                </c:pt>
                <c:pt idx="2">
                  <c:v>1.86842</c:v>
                </c:pt>
                <c:pt idx="3">
                  <c:v>1.5825899999999999</c:v>
                </c:pt>
                <c:pt idx="4">
                  <c:v>0.53715800000000002</c:v>
                </c:pt>
                <c:pt idx="5">
                  <c:v>-1.10301</c:v>
                </c:pt>
                <c:pt idx="6">
                  <c:v>-2.9083800000000002</c:v>
                </c:pt>
                <c:pt idx="7">
                  <c:v>-4.2967599999999999</c:v>
                </c:pt>
                <c:pt idx="8">
                  <c:v>-4.7098399999999998</c:v>
                </c:pt>
                <c:pt idx="9">
                  <c:v>-3.8028300000000002</c:v>
                </c:pt>
                <c:pt idx="10">
                  <c:v>-1.58788</c:v>
                </c:pt>
                <c:pt idx="11">
                  <c:v>1.5183</c:v>
                </c:pt>
                <c:pt idx="12">
                  <c:v>4.76654</c:v>
                </c:pt>
                <c:pt idx="13">
                  <c:v>7.2567199999999996</c:v>
                </c:pt>
                <c:pt idx="14">
                  <c:v>8.1846300000000003</c:v>
                </c:pt>
                <c:pt idx="15">
                  <c:v>7.0873299999999997</c:v>
                </c:pt>
                <c:pt idx="16">
                  <c:v>4.0149299999999997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50-4258-9824-9810415F2A72}"/>
            </c:ext>
          </c:extLst>
        </c:ser>
        <c:ser>
          <c:idx val="2"/>
          <c:order val="2"/>
          <c:tx>
            <c:v>у (точн)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№141'!$B$5:$B$37</c:f>
              <c:numCache>
                <c:formatCode>General</c:formatCode>
                <c:ptCount val="3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</c:numCache>
            </c:numRef>
          </c:xVal>
          <c:yVal>
            <c:numRef>
              <c:f>'Филиппов №141'!$D$5:$D$37</c:f>
              <c:numCache>
                <c:formatCode>General</c:formatCode>
                <c:ptCount val="33"/>
                <c:pt idx="0">
                  <c:v>0.8414709848078965</c:v>
                </c:pt>
                <c:pt idx="1">
                  <c:v>1.1862307741944829</c:v>
                </c:pt>
                <c:pt idx="2">
                  <c:v>1.4962424799060816</c:v>
                </c:pt>
                <c:pt idx="3">
                  <c:v>1.7219754070293896</c:v>
                </c:pt>
                <c:pt idx="4">
                  <c:v>1.8185948536513634</c:v>
                </c:pt>
                <c:pt idx="5">
                  <c:v>1.7506646929978227</c:v>
                </c:pt>
                <c:pt idx="6">
                  <c:v>1.4961803602598913</c:v>
                </c:pt>
                <c:pt idx="7">
                  <c:v>1.0495677281439122</c:v>
                </c:pt>
                <c:pt idx="8">
                  <c:v>0.42336002417960161</c:v>
                </c:pt>
                <c:pt idx="9">
                  <c:v>-0.35163418722285222</c:v>
                </c:pt>
                <c:pt idx="10">
                  <c:v>-1.2277412969136694</c:v>
                </c:pt>
                <c:pt idx="11">
                  <c:v>-2.143354945283789</c:v>
                </c:pt>
                <c:pt idx="12">
                  <c:v>-3.0272099812317128</c:v>
                </c:pt>
                <c:pt idx="13">
                  <c:v>-3.8037047724714799</c:v>
                </c:pt>
                <c:pt idx="14">
                  <c:v>-4.3988855294929365</c:v>
                </c:pt>
                <c:pt idx="15">
                  <c:v>-4.7466407476330454</c:v>
                </c:pt>
                <c:pt idx="16">
                  <c:v>-4.7946213733156924</c:v>
                </c:pt>
                <c:pt idx="17">
                  <c:v>-4.5094060904896081</c:v>
                </c:pt>
                <c:pt idx="18">
                  <c:v>-3.8804717906371557</c:v>
                </c:pt>
                <c:pt idx="19">
                  <c:v>-2.9226046956207359</c:v>
                </c:pt>
                <c:pt idx="20">
                  <c:v>-1.6764929891935552</c:v>
                </c:pt>
                <c:pt idx="21">
                  <c:v>-0.20737010342223011</c:v>
                </c:pt>
                <c:pt idx="22">
                  <c:v>1.3982799225708009</c:v>
                </c:pt>
                <c:pt idx="23">
                  <c:v>3.0377974980191689</c:v>
                </c:pt>
                <c:pt idx="24">
                  <c:v>4.5989061910315234</c:v>
                </c:pt>
                <c:pt idx="25">
                  <c:v>5.9673363728334152</c:v>
                </c:pt>
                <c:pt idx="26">
                  <c:v>7.0349998258105417</c:v>
                </c:pt>
                <c:pt idx="27">
                  <c:v>7.708140538111615</c:v>
                </c:pt>
                <c:pt idx="28">
                  <c:v>7.9148659729870543</c:v>
                </c:pt>
                <c:pt idx="29">
                  <c:v>7.6114847344745566</c:v>
                </c:pt>
                <c:pt idx="30">
                  <c:v>6.7871404572996674</c:v>
                </c:pt>
                <c:pt idx="31">
                  <c:v>5.466334595349184</c:v>
                </c:pt>
                <c:pt idx="32">
                  <c:v>3.7090663671758093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50-4258-9824-9810415F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90712"/>
        <c:axId val="754391672"/>
      </c:scatterChart>
      <c:valAx>
        <c:axId val="7543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91672"/>
        <c:crosses val="autoZero"/>
        <c:crossBetween val="midCat"/>
      </c:valAx>
      <c:valAx>
        <c:axId val="7543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907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sng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u="sng"/>
              <a:t>Графическое решение №167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sng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23943718359745E-2"/>
          <c:y val="7.2005214014490726E-2"/>
          <c:w val="0.79944819139496914"/>
          <c:h val="0.82214452464314813"/>
        </c:manualLayout>
      </c:layout>
      <c:scatterChart>
        <c:scatterStyle val="lineMarker"/>
        <c:varyColors val="0"/>
        <c:ser>
          <c:idx val="0"/>
          <c:order val="0"/>
          <c:tx>
            <c:v>у (h=0.15)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№167'!$B$5:$B$29</c:f>
              <c:numCache>
                <c:formatCode>General</c:formatCode>
                <c:ptCount val="25"/>
                <c:pt idx="0">
                  <c:v>1.5</c:v>
                </c:pt>
                <c:pt idx="1">
                  <c:v>1.65</c:v>
                </c:pt>
                <c:pt idx="2">
                  <c:v>1.8</c:v>
                </c:pt>
                <c:pt idx="3">
                  <c:v>1.95</c:v>
                </c:pt>
                <c:pt idx="4">
                  <c:v>2.1</c:v>
                </c:pt>
                <c:pt idx="5">
                  <c:v>2.25</c:v>
                </c:pt>
                <c:pt idx="6">
                  <c:v>2.4</c:v>
                </c:pt>
                <c:pt idx="7">
                  <c:v>2.5499999999999998</c:v>
                </c:pt>
                <c:pt idx="8">
                  <c:v>2.7</c:v>
                </c:pt>
                <c:pt idx="9">
                  <c:v>2.85</c:v>
                </c:pt>
                <c:pt idx="10">
                  <c:v>3</c:v>
                </c:pt>
                <c:pt idx="11">
                  <c:v>3.15</c:v>
                </c:pt>
                <c:pt idx="12">
                  <c:v>3.3</c:v>
                </c:pt>
                <c:pt idx="13">
                  <c:v>3.45</c:v>
                </c:pt>
                <c:pt idx="14">
                  <c:v>3.6</c:v>
                </c:pt>
                <c:pt idx="15">
                  <c:v>3.75</c:v>
                </c:pt>
                <c:pt idx="16">
                  <c:v>3.9</c:v>
                </c:pt>
                <c:pt idx="17">
                  <c:v>4.05</c:v>
                </c:pt>
                <c:pt idx="18">
                  <c:v>4.2</c:v>
                </c:pt>
                <c:pt idx="19">
                  <c:v>4.3499999999999996</c:v>
                </c:pt>
                <c:pt idx="20">
                  <c:v>4.5</c:v>
                </c:pt>
                <c:pt idx="21">
                  <c:v>4.6500000000000004</c:v>
                </c:pt>
                <c:pt idx="22">
                  <c:v>4.8</c:v>
                </c:pt>
                <c:pt idx="23">
                  <c:v>4.95</c:v>
                </c:pt>
                <c:pt idx="24">
                  <c:v>5.0999999999999996</c:v>
                </c:pt>
              </c:numCache>
            </c:numRef>
          </c:xVal>
          <c:yVal>
            <c:numRef>
              <c:f>'Филиппов №167'!$C$5:$C$29</c:f>
              <c:numCache>
                <c:formatCode>General</c:formatCode>
                <c:ptCount val="25"/>
                <c:pt idx="0">
                  <c:v>1.9890000000000001</c:v>
                </c:pt>
                <c:pt idx="1">
                  <c:v>1.6195299999999999</c:v>
                </c:pt>
                <c:pt idx="2">
                  <c:v>1.37479</c:v>
                </c:pt>
                <c:pt idx="3">
                  <c:v>1.20268</c:v>
                </c:pt>
                <c:pt idx="4">
                  <c:v>1.07507</c:v>
                </c:pt>
                <c:pt idx="5">
                  <c:v>0.97623899999999997</c:v>
                </c:pt>
                <c:pt idx="6">
                  <c:v>0.89699099999999998</c:v>
                </c:pt>
                <c:pt idx="7">
                  <c:v>0.83165599999999995</c:v>
                </c:pt>
                <c:pt idx="8">
                  <c:v>0.77658300000000002</c:v>
                </c:pt>
                <c:pt idx="9">
                  <c:v>0.72932300000000005</c:v>
                </c:pt>
                <c:pt idx="10">
                  <c:v>0.68817399999999995</c:v>
                </c:pt>
                <c:pt idx="11">
                  <c:v>0.65191299999999996</c:v>
                </c:pt>
                <c:pt idx="12">
                  <c:v>0.61964300000000005</c:v>
                </c:pt>
                <c:pt idx="13">
                  <c:v>0.59067999999999998</c:v>
                </c:pt>
                <c:pt idx="14">
                  <c:v>0.56450199999999995</c:v>
                </c:pt>
                <c:pt idx="15">
                  <c:v>0.54069400000000001</c:v>
                </c:pt>
                <c:pt idx="16">
                  <c:v>0.51892499999999997</c:v>
                </c:pt>
                <c:pt idx="17">
                  <c:v>0.49892900000000001</c:v>
                </c:pt>
                <c:pt idx="18">
                  <c:v>0.48048400000000002</c:v>
                </c:pt>
                <c:pt idx="19">
                  <c:v>0.46340700000000001</c:v>
                </c:pt>
                <c:pt idx="20">
                  <c:v>0.447544</c:v>
                </c:pt>
                <c:pt idx="21">
                  <c:v>0.43276399999999998</c:v>
                </c:pt>
                <c:pt idx="22">
                  <c:v>0.418956</c:v>
                </c:pt>
                <c:pt idx="23">
                  <c:v>0.40602300000000002</c:v>
                </c:pt>
                <c:pt idx="24">
                  <c:v>0.39388099999999998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C-41F7-8B88-73395F46A124}"/>
            </c:ext>
          </c:extLst>
        </c:ser>
        <c:ser>
          <c:idx val="1"/>
          <c:order val="1"/>
          <c:tx>
            <c:v>y (h=0.3)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№167'!$G$5:$G$17</c:f>
              <c:numCache>
                <c:formatCode>General</c:formatCode>
                <c:ptCount val="13"/>
                <c:pt idx="0">
                  <c:v>1.5</c:v>
                </c:pt>
                <c:pt idx="1">
                  <c:v>1.8</c:v>
                </c:pt>
                <c:pt idx="2">
                  <c:v>2.1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4.5</c:v>
                </c:pt>
                <c:pt idx="11">
                  <c:v>4.8</c:v>
                </c:pt>
                <c:pt idx="12">
                  <c:v>5.0999999999999996</c:v>
                </c:pt>
              </c:numCache>
            </c:numRef>
          </c:xVal>
          <c:yVal>
            <c:numRef>
              <c:f>'Филиппов №167'!$H$5:$H$17</c:f>
              <c:numCache>
                <c:formatCode>General</c:formatCode>
                <c:ptCount val="13"/>
                <c:pt idx="0">
                  <c:v>1.9890000000000001</c:v>
                </c:pt>
                <c:pt idx="1">
                  <c:v>1.52129</c:v>
                </c:pt>
                <c:pt idx="2">
                  <c:v>1.1914899999999999</c:v>
                </c:pt>
                <c:pt idx="3">
                  <c:v>0.97330799999999995</c:v>
                </c:pt>
                <c:pt idx="4">
                  <c:v>0.82551699999999995</c:v>
                </c:pt>
                <c:pt idx="5">
                  <c:v>0.72012200000000004</c:v>
                </c:pt>
                <c:pt idx="6">
                  <c:v>0.64108699999999996</c:v>
                </c:pt>
                <c:pt idx="7">
                  <c:v>0.57931299999999997</c:v>
                </c:pt>
                <c:pt idx="8">
                  <c:v>0.52943200000000001</c:v>
                </c:pt>
                <c:pt idx="9">
                  <c:v>0.48812100000000003</c:v>
                </c:pt>
                <c:pt idx="10">
                  <c:v>0.45321800000000001</c:v>
                </c:pt>
                <c:pt idx="11">
                  <c:v>0.42325400000000002</c:v>
                </c:pt>
                <c:pt idx="12">
                  <c:v>0.39719599999999999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6C-41F7-8B88-73395F46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51736"/>
        <c:axId val="815157496"/>
      </c:scatterChart>
      <c:scatterChart>
        <c:scatterStyle val="smoothMarker"/>
        <c:varyColors val="0"/>
        <c:ser>
          <c:idx val="2"/>
          <c:order val="2"/>
          <c:tx>
            <c:v>y (точн)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'Филиппов №167'!$B$5:$B$29</c:f>
              <c:numCache>
                <c:formatCode>General</c:formatCode>
                <c:ptCount val="25"/>
                <c:pt idx="0">
                  <c:v>1.5</c:v>
                </c:pt>
                <c:pt idx="1">
                  <c:v>1.65</c:v>
                </c:pt>
                <c:pt idx="2">
                  <c:v>1.8</c:v>
                </c:pt>
                <c:pt idx="3">
                  <c:v>1.95</c:v>
                </c:pt>
                <c:pt idx="4">
                  <c:v>2.1</c:v>
                </c:pt>
                <c:pt idx="5">
                  <c:v>2.25</c:v>
                </c:pt>
                <c:pt idx="6">
                  <c:v>2.4</c:v>
                </c:pt>
                <c:pt idx="7">
                  <c:v>2.5499999999999998</c:v>
                </c:pt>
                <c:pt idx="8">
                  <c:v>2.7</c:v>
                </c:pt>
                <c:pt idx="9">
                  <c:v>2.85</c:v>
                </c:pt>
                <c:pt idx="10">
                  <c:v>3</c:v>
                </c:pt>
                <c:pt idx="11">
                  <c:v>3.15</c:v>
                </c:pt>
                <c:pt idx="12">
                  <c:v>3.3</c:v>
                </c:pt>
                <c:pt idx="13">
                  <c:v>3.45</c:v>
                </c:pt>
                <c:pt idx="14">
                  <c:v>3.6</c:v>
                </c:pt>
                <c:pt idx="15">
                  <c:v>3.75</c:v>
                </c:pt>
                <c:pt idx="16">
                  <c:v>3.9</c:v>
                </c:pt>
                <c:pt idx="17">
                  <c:v>4.05</c:v>
                </c:pt>
                <c:pt idx="18">
                  <c:v>4.2</c:v>
                </c:pt>
                <c:pt idx="19">
                  <c:v>4.3499999999999996</c:v>
                </c:pt>
                <c:pt idx="20">
                  <c:v>4.5</c:v>
                </c:pt>
                <c:pt idx="21">
                  <c:v>4.6500000000000004</c:v>
                </c:pt>
                <c:pt idx="22">
                  <c:v>4.8</c:v>
                </c:pt>
                <c:pt idx="23">
                  <c:v>4.95</c:v>
                </c:pt>
                <c:pt idx="24">
                  <c:v>5.0999999999999996</c:v>
                </c:pt>
              </c:numCache>
            </c:numRef>
          </c:xVal>
          <c:yVal>
            <c:numRef>
              <c:f>'Филиппов №167'!$D$5:$D$29</c:f>
              <c:numCache>
                <c:formatCode>General</c:formatCode>
                <c:ptCount val="25"/>
                <c:pt idx="0">
                  <c:v>1.9897435897435898</c:v>
                </c:pt>
                <c:pt idx="1">
                  <c:v>1.5901998242938726</c:v>
                </c:pt>
                <c:pt idx="2">
                  <c:v>1.345088349805331</c:v>
                </c:pt>
                <c:pt idx="3">
                  <c:v>1.1780506473604637</c:v>
                </c:pt>
                <c:pt idx="4">
                  <c:v>1.0556307127769771</c:v>
                </c:pt>
                <c:pt idx="5">
                  <c:v>0.96107146004053212</c:v>
                </c:pt>
                <c:pt idx="6">
                  <c:v>0.88512919960883762</c:v>
                </c:pt>
                <c:pt idx="7">
                  <c:v>0.82231111454116723</c:v>
                </c:pt>
                <c:pt idx="8">
                  <c:v>0.76915203715742986</c:v>
                </c:pt>
                <c:pt idx="9">
                  <c:v>0.72335513451320232</c:v>
                </c:pt>
                <c:pt idx="10">
                  <c:v>0.68333333333333335</c:v>
                </c:pt>
                <c:pt idx="11">
                  <c:v>0.64795052726594393</c:v>
                </c:pt>
                <c:pt idx="12">
                  <c:v>0.61636845167371457</c:v>
                </c:pt>
                <c:pt idx="13">
                  <c:v>0.58795230288175937</c:v>
                </c:pt>
                <c:pt idx="14">
                  <c:v>0.56221044572857204</c:v>
                </c:pt>
                <c:pt idx="15">
                  <c:v>0.5387546572958235</c:v>
                </c:pt>
                <c:pt idx="16">
                  <c:v>0.51727316008016067</c:v>
                </c:pt>
                <c:pt idx="17">
                  <c:v>0.49751186027206451</c:v>
                </c:pt>
                <c:pt idx="18">
                  <c:v>0.47926099294125041</c:v>
                </c:pt>
                <c:pt idx="19">
                  <c:v>0.46234541780055421</c:v>
                </c:pt>
                <c:pt idx="20">
                  <c:v>0.44661743485272892</c:v>
                </c:pt>
                <c:pt idx="21">
                  <c:v>0.43195137493569175</c:v>
                </c:pt>
                <c:pt idx="22">
                  <c:v>0.4182394637692976</c:v>
                </c:pt>
                <c:pt idx="23">
                  <c:v>0.40538861537751825</c:v>
                </c:pt>
                <c:pt idx="24">
                  <c:v>0.39331791439328767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6C-41F7-8B88-73395F46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51736"/>
        <c:axId val="815157496"/>
      </c:scatterChart>
      <c:valAx>
        <c:axId val="81515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57496"/>
        <c:crosses val="autoZero"/>
        <c:crossBetween val="midCat"/>
      </c:valAx>
      <c:valAx>
        <c:axId val="81515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5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45484534034823"/>
          <c:y val="0.44696929159788201"/>
          <c:w val="0.12184284989233678"/>
          <c:h val="0.19343409959354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7545</xdr:colOff>
      <xdr:row>1</xdr:row>
      <xdr:rowOff>11064</xdr:rowOff>
    </xdr:from>
    <xdr:to>
      <xdr:col>32</xdr:col>
      <xdr:colOff>597090</xdr:colOff>
      <xdr:row>42</xdr:row>
      <xdr:rowOff>14216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2D70D3-1499-449C-B9C0-D178BD70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26458</xdr:colOff>
      <xdr:row>34</xdr:row>
      <xdr:rowOff>8823</xdr:rowOff>
    </xdr:from>
    <xdr:to>
      <xdr:col>9</xdr:col>
      <xdr:colOff>934859</xdr:colOff>
      <xdr:row>36</xdr:row>
      <xdr:rowOff>141110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250538A-6DED-DAB6-0750-11158A9FD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3611" y="6720420"/>
          <a:ext cx="3386665" cy="520343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17639</xdr:colOff>
      <xdr:row>39</xdr:row>
      <xdr:rowOff>26461</xdr:rowOff>
    </xdr:from>
    <xdr:to>
      <xdr:col>9</xdr:col>
      <xdr:colOff>943679</xdr:colOff>
      <xdr:row>41</xdr:row>
      <xdr:rowOff>55970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26FACB5-69EC-AC8F-9113-1CE34FF92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4792" y="7734655"/>
          <a:ext cx="3404304" cy="426384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22411</xdr:colOff>
      <xdr:row>26</xdr:row>
      <xdr:rowOff>22413</xdr:rowOff>
    </xdr:from>
    <xdr:to>
      <xdr:col>9</xdr:col>
      <xdr:colOff>582705</xdr:colOff>
      <xdr:row>28</xdr:row>
      <xdr:rowOff>16895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6E6D17A-1791-3338-44FF-AECD677A9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3117" y="5087472"/>
          <a:ext cx="2375647" cy="375482"/>
        </a:xfrm>
        <a:prstGeom prst="rect">
          <a:avLst/>
        </a:prstGeom>
        <a:solidFill>
          <a:schemeClr val="accent2"/>
        </a:solidFill>
        <a:ln w="1905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11208</xdr:colOff>
      <xdr:row>31</xdr:row>
      <xdr:rowOff>22412</xdr:rowOff>
    </xdr:from>
    <xdr:to>
      <xdr:col>10</xdr:col>
      <xdr:colOff>7328</xdr:colOff>
      <xdr:row>32</xdr:row>
      <xdr:rowOff>172115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6C29CF9-E1BF-50B6-55A7-4C6A362D3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0016" y="6045143"/>
          <a:ext cx="2428658" cy="34753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10</xdr:col>
      <xdr:colOff>601266</xdr:colOff>
      <xdr:row>1</xdr:row>
      <xdr:rowOff>17460</xdr:rowOff>
    </xdr:from>
    <xdr:to>
      <xdr:col>29</xdr:col>
      <xdr:colOff>11076</xdr:colOff>
      <xdr:row>37</xdr:row>
      <xdr:rowOff>188283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14656C6-8B8F-5B12-B6A9-0E09DD68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38614</xdr:colOff>
      <xdr:row>2</xdr:row>
      <xdr:rowOff>38615</xdr:rowOff>
    </xdr:from>
    <xdr:to>
      <xdr:col>45</xdr:col>
      <xdr:colOff>595328</xdr:colOff>
      <xdr:row>43</xdr:row>
      <xdr:rowOff>48762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24B91C1-59EC-5748-349E-8D5ED8BBD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97533" y="437635"/>
          <a:ext cx="8421275" cy="8145012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16566</xdr:colOff>
      <xdr:row>21</xdr:row>
      <xdr:rowOff>16566</xdr:rowOff>
    </xdr:from>
    <xdr:to>
      <xdr:col>9</xdr:col>
      <xdr:colOff>935935</xdr:colOff>
      <xdr:row>23</xdr:row>
      <xdr:rowOff>70054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55B7C19-E751-E141-8388-873E3881F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1392" y="4133023"/>
          <a:ext cx="3395869" cy="434488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15119</xdr:colOff>
      <xdr:row>26</xdr:row>
      <xdr:rowOff>15120</xdr:rowOff>
    </xdr:from>
    <xdr:to>
      <xdr:col>10</xdr:col>
      <xdr:colOff>0</xdr:colOff>
      <xdr:row>28</xdr:row>
      <xdr:rowOff>165653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A3D7E6C-E624-4F93-3FF4-E7DBBAE5A7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830"/>
        <a:stretch/>
      </xdr:blipFill>
      <xdr:spPr>
        <a:xfrm>
          <a:off x="4669945" y="5108924"/>
          <a:ext cx="3413881" cy="539816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11</xdr:col>
      <xdr:colOff>12922</xdr:colOff>
      <xdr:row>1</xdr:row>
      <xdr:rowOff>9159</xdr:rowOff>
    </xdr:from>
    <xdr:to>
      <xdr:col>27</xdr:col>
      <xdr:colOff>590177</xdr:colOff>
      <xdr:row>34</xdr:row>
      <xdr:rowOff>179295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8DA79D5-B25E-9F7E-A23F-E73D14FED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13868</xdr:colOff>
      <xdr:row>33</xdr:row>
      <xdr:rowOff>8378</xdr:rowOff>
    </xdr:from>
    <xdr:to>
      <xdr:col>9</xdr:col>
      <xdr:colOff>940442</xdr:colOff>
      <xdr:row>36</xdr:row>
      <xdr:rowOff>97328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59DC9C7-8A26-0D6C-6EB2-C8E1D39B6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0450" y="6555308"/>
          <a:ext cx="4965657" cy="679742"/>
        </a:xfrm>
        <a:prstGeom prst="rect">
          <a:avLst/>
        </a:prstGeom>
        <a:ln w="1905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773A-9983-4B97-8585-5B7399CB66E9}">
  <dimension ref="B1:Y55"/>
  <sheetViews>
    <sheetView zoomScale="70" zoomScaleNormal="70" workbookViewId="0">
      <selection activeCell="G38" sqref="G38:J39"/>
    </sheetView>
  </sheetViews>
  <sheetFormatPr defaultRowHeight="15"/>
  <cols>
    <col min="2" max="2" width="8.5703125" style="2" customWidth="1"/>
    <col min="3" max="5" width="14.28515625" style="2" customWidth="1"/>
    <col min="6" max="6" width="12.5703125" style="2" customWidth="1"/>
    <col min="7" max="7" width="8.5703125" style="2" customWidth="1"/>
    <col min="8" max="10" width="14.28515625" style="2" customWidth="1"/>
  </cols>
  <sheetData>
    <row r="1" spans="2:20" ht="15.75" thickBot="1"/>
    <row r="2" spans="2:20" ht="15" customHeight="1">
      <c r="B2" s="55" t="s">
        <v>0</v>
      </c>
      <c r="C2" s="56"/>
      <c r="D2" s="59" t="s">
        <v>1</v>
      </c>
      <c r="E2" s="60"/>
      <c r="F2" s="3"/>
      <c r="G2" s="55" t="s">
        <v>2</v>
      </c>
      <c r="H2" s="56"/>
      <c r="I2" s="59" t="s">
        <v>3</v>
      </c>
      <c r="J2" s="60"/>
    </row>
    <row r="3" spans="2:20" ht="15.75" thickBot="1">
      <c r="B3" s="57"/>
      <c r="C3" s="58"/>
      <c r="D3" s="61"/>
      <c r="E3" s="62"/>
      <c r="F3" s="3"/>
      <c r="G3" s="57"/>
      <c r="H3" s="58"/>
      <c r="I3" s="61"/>
      <c r="J3" s="62"/>
    </row>
    <row r="4" spans="2:20" s="2" customFormat="1" ht="16.5" thickBot="1">
      <c r="B4" s="29" t="s">
        <v>4</v>
      </c>
      <c r="C4" s="30" t="s">
        <v>5</v>
      </c>
      <c r="D4" s="31" t="s">
        <v>5</v>
      </c>
      <c r="E4" s="32" t="s">
        <v>6</v>
      </c>
      <c r="G4" s="29" t="s">
        <v>4</v>
      </c>
      <c r="H4" s="33" t="s">
        <v>5</v>
      </c>
      <c r="I4" s="34" t="s">
        <v>5</v>
      </c>
      <c r="J4" s="32" t="s">
        <v>7</v>
      </c>
      <c r="N4" s="35"/>
      <c r="O4" s="35"/>
      <c r="P4" s="35"/>
      <c r="Q4" s="35"/>
      <c r="R4" s="35"/>
      <c r="S4" s="35"/>
      <c r="T4" s="35"/>
    </row>
    <row r="5" spans="2:20">
      <c r="B5" s="4">
        <v>0</v>
      </c>
      <c r="C5" s="10">
        <v>2</v>
      </c>
      <c r="D5" s="28">
        <f t="shared" ref="D5:D36" si="0">EXP(B5)-2*B5+1</f>
        <v>2</v>
      </c>
      <c r="E5" s="5">
        <f t="shared" ref="E5:E36" si="1">ABS(D5-C5)</f>
        <v>0</v>
      </c>
      <c r="G5" s="4">
        <v>0</v>
      </c>
      <c r="H5" s="10">
        <v>2</v>
      </c>
      <c r="I5" s="28">
        <f t="shared" ref="I5:I30" si="2">EXP(G5)-2*G5+1</f>
        <v>2</v>
      </c>
      <c r="J5" s="5">
        <f t="shared" ref="J5:J30" si="3">ABS(H5-I5)</f>
        <v>0</v>
      </c>
    </row>
    <row r="6" spans="2:20">
      <c r="B6" s="6">
        <v>0.1</v>
      </c>
      <c r="C6" s="11">
        <v>1.905</v>
      </c>
      <c r="D6" s="13">
        <f t="shared" si="0"/>
        <v>1.9051709180756478</v>
      </c>
      <c r="E6" s="7">
        <f t="shared" si="1"/>
        <v>1.7091807564773021E-4</v>
      </c>
      <c r="G6" s="6">
        <v>0.2</v>
      </c>
      <c r="H6" s="11">
        <v>1.82</v>
      </c>
      <c r="I6" s="13">
        <f t="shared" si="2"/>
        <v>1.8214027581601697</v>
      </c>
      <c r="J6" s="7">
        <f t="shared" si="3"/>
        <v>1.4027581601696593E-3</v>
      </c>
    </row>
    <row r="7" spans="2:20">
      <c r="B7" s="6">
        <v>0.2</v>
      </c>
      <c r="C7" s="11">
        <v>1.8210299999999999</v>
      </c>
      <c r="D7" s="13">
        <f t="shared" si="0"/>
        <v>1.8214027581601697</v>
      </c>
      <c r="E7" s="7">
        <f t="shared" si="1"/>
        <v>3.7275816016979491E-4</v>
      </c>
      <c r="G7" s="6">
        <v>0.4</v>
      </c>
      <c r="H7" s="11">
        <v>1.6883999999999999</v>
      </c>
      <c r="I7" s="13">
        <f t="shared" si="2"/>
        <v>1.6918246976412703</v>
      </c>
      <c r="J7" s="7">
        <f t="shared" si="3"/>
        <v>3.4246976412704022E-3</v>
      </c>
    </row>
    <row r="8" spans="2:20">
      <c r="B8" s="6">
        <v>0.3</v>
      </c>
      <c r="C8" s="11">
        <v>1.7492300000000001</v>
      </c>
      <c r="D8" s="13">
        <f t="shared" si="0"/>
        <v>1.7498588075760031</v>
      </c>
      <c r="E8" s="7">
        <f t="shared" si="1"/>
        <v>6.2880757600303205E-4</v>
      </c>
      <c r="G8" s="6">
        <v>0.6</v>
      </c>
      <c r="H8" s="11">
        <v>1.61585</v>
      </c>
      <c r="I8" s="13">
        <f t="shared" si="2"/>
        <v>1.6221188003905089</v>
      </c>
      <c r="J8" s="7">
        <f t="shared" si="3"/>
        <v>6.2688003905089218E-3</v>
      </c>
    </row>
    <row r="9" spans="2:20">
      <c r="B9" s="6">
        <v>0.4</v>
      </c>
      <c r="C9" s="11">
        <v>1.6909000000000001</v>
      </c>
      <c r="D9" s="13">
        <f t="shared" si="0"/>
        <v>1.6918246976412703</v>
      </c>
      <c r="E9" s="7">
        <f t="shared" si="1"/>
        <v>9.2469764127023346E-4</v>
      </c>
      <c r="G9" s="6">
        <v>0.8</v>
      </c>
      <c r="H9" s="11">
        <v>1.6153299999999999</v>
      </c>
      <c r="I9" s="13">
        <f t="shared" si="2"/>
        <v>1.6255409284924678</v>
      </c>
      <c r="J9" s="7">
        <f t="shared" si="3"/>
        <v>1.0210928492467852E-2</v>
      </c>
    </row>
    <row r="10" spans="2:20">
      <c r="B10" s="6">
        <v>0.5</v>
      </c>
      <c r="C10" s="11">
        <v>1.6474500000000001</v>
      </c>
      <c r="D10" s="13">
        <f>EXP(B10)-2*B10+1</f>
        <v>1.6487212707001282</v>
      </c>
      <c r="E10" s="7">
        <f t="shared" si="1"/>
        <v>1.2712707001281132E-3</v>
      </c>
      <c r="G10" s="6">
        <v>1</v>
      </c>
      <c r="H10" s="11">
        <v>1.7027099999999999</v>
      </c>
      <c r="I10" s="13">
        <f t="shared" si="2"/>
        <v>1.7182818284590451</v>
      </c>
      <c r="J10" s="7">
        <f t="shared" si="3"/>
        <v>1.5571828459045145E-2</v>
      </c>
    </row>
    <row r="11" spans="2:20">
      <c r="B11" s="6">
        <v>0.6</v>
      </c>
      <c r="C11" s="11">
        <v>1.62043</v>
      </c>
      <c r="D11" s="13">
        <f t="shared" si="0"/>
        <v>1.6221188003905089</v>
      </c>
      <c r="E11" s="7">
        <f t="shared" si="1"/>
        <v>1.6888003905088933E-3</v>
      </c>
      <c r="G11" s="6">
        <v>1.2</v>
      </c>
      <c r="H11" s="11">
        <v>1.8973</v>
      </c>
      <c r="I11" s="13">
        <f t="shared" si="2"/>
        <v>1.9201169227365473</v>
      </c>
      <c r="J11" s="7">
        <f t="shared" si="3"/>
        <v>2.281692273654734E-2</v>
      </c>
    </row>
    <row r="12" spans="2:20">
      <c r="B12" s="6">
        <v>0.7</v>
      </c>
      <c r="C12" s="11">
        <v>1.6115699999999999</v>
      </c>
      <c r="D12" s="13">
        <f t="shared" si="0"/>
        <v>1.6137527074704767</v>
      </c>
      <c r="E12" s="7">
        <f t="shared" si="1"/>
        <v>2.1827074704767746E-3</v>
      </c>
      <c r="G12" s="6">
        <v>1.4</v>
      </c>
      <c r="H12" s="11">
        <v>2.2227100000000002</v>
      </c>
      <c r="I12" s="13">
        <f t="shared" si="2"/>
        <v>2.2551999668446747</v>
      </c>
      <c r="J12" s="7">
        <f t="shared" si="3"/>
        <v>3.2489966844674534E-2</v>
      </c>
    </row>
    <row r="13" spans="2:20">
      <c r="B13" s="6">
        <v>0.8</v>
      </c>
      <c r="C13" s="11">
        <v>1.62279</v>
      </c>
      <c r="D13" s="13">
        <f t="shared" si="0"/>
        <v>1.6255409284924678</v>
      </c>
      <c r="E13" s="7">
        <f t="shared" si="1"/>
        <v>2.7509284924678301E-3</v>
      </c>
      <c r="G13" s="6">
        <v>1.6</v>
      </c>
      <c r="H13" s="11">
        <v>2.7077100000000001</v>
      </c>
      <c r="I13" s="13">
        <f t="shared" si="2"/>
        <v>2.7530324243951148</v>
      </c>
      <c r="J13" s="7">
        <f t="shared" si="3"/>
        <v>4.5322424395114691E-2</v>
      </c>
    </row>
    <row r="14" spans="2:20">
      <c r="B14" s="6">
        <v>0.9</v>
      </c>
      <c r="C14" s="11">
        <v>1.65618</v>
      </c>
      <c r="D14" s="13">
        <f t="shared" si="0"/>
        <v>1.6596031111569498</v>
      </c>
      <c r="E14" s="7">
        <f t="shared" si="1"/>
        <v>3.4231111569498207E-3</v>
      </c>
      <c r="G14" s="6">
        <v>1.8</v>
      </c>
      <c r="H14" s="11">
        <v>3.3874</v>
      </c>
      <c r="I14" s="13">
        <f t="shared" si="2"/>
        <v>3.4496474644129465</v>
      </c>
      <c r="J14" s="7">
        <f t="shared" si="3"/>
        <v>6.2247464412946485E-2</v>
      </c>
    </row>
    <row r="15" spans="2:20">
      <c r="B15" s="6">
        <v>1</v>
      </c>
      <c r="C15" s="11">
        <v>1.71408</v>
      </c>
      <c r="D15" s="13">
        <f t="shared" si="0"/>
        <v>1.7182818284590451</v>
      </c>
      <c r="E15" s="7">
        <f t="shared" si="1"/>
        <v>4.2018284590450428E-3</v>
      </c>
      <c r="G15" s="6">
        <v>2</v>
      </c>
      <c r="H15" s="11">
        <v>4.3046300000000004</v>
      </c>
      <c r="I15" s="13">
        <f t="shared" si="2"/>
        <v>4.3890560989306504</v>
      </c>
      <c r="J15" s="7">
        <f t="shared" si="3"/>
        <v>8.4426098930650006E-2</v>
      </c>
    </row>
    <row r="16" spans="2:20">
      <c r="B16" s="6">
        <v>1.1000000000000001</v>
      </c>
      <c r="C16" s="11">
        <v>1.7990600000000001</v>
      </c>
      <c r="D16" s="13">
        <f t="shared" si="0"/>
        <v>1.8041660239464332</v>
      </c>
      <c r="E16" s="7">
        <f t="shared" si="1"/>
        <v>5.1060239464331136E-3</v>
      </c>
      <c r="G16" s="6">
        <v>2.2000000000000002</v>
      </c>
      <c r="H16" s="11">
        <v>5.5116500000000004</v>
      </c>
      <c r="I16" s="13">
        <f t="shared" si="2"/>
        <v>5.6250134994341217</v>
      </c>
      <c r="J16" s="7">
        <f t="shared" si="3"/>
        <v>0.11336349943412127</v>
      </c>
    </row>
    <row r="17" spans="2:10">
      <c r="B17" s="6">
        <v>1.2</v>
      </c>
      <c r="C17" s="11">
        <v>1.9139600000000001</v>
      </c>
      <c r="D17" s="13">
        <f t="shared" si="0"/>
        <v>1.9201169227365473</v>
      </c>
      <c r="E17" s="7">
        <f t="shared" si="1"/>
        <v>6.1569227365472212E-3</v>
      </c>
      <c r="G17" s="6">
        <v>2.4</v>
      </c>
      <c r="H17" s="11">
        <v>7.0722100000000001</v>
      </c>
      <c r="I17" s="13">
        <f t="shared" si="2"/>
        <v>7.2231763806416014</v>
      </c>
      <c r="J17" s="7">
        <f t="shared" si="3"/>
        <v>0.15096638064160128</v>
      </c>
    </row>
    <row r="18" spans="2:10">
      <c r="B18" s="6">
        <v>1.3</v>
      </c>
      <c r="C18" s="11">
        <v>2.0619299999999998</v>
      </c>
      <c r="D18" s="13">
        <f t="shared" si="0"/>
        <v>2.0692966676192444</v>
      </c>
      <c r="E18" s="7">
        <f t="shared" si="1"/>
        <v>7.3666676192445379E-3</v>
      </c>
      <c r="G18" s="6">
        <v>2.6</v>
      </c>
      <c r="H18" s="11">
        <v>9.0640999999999998</v>
      </c>
      <c r="I18" s="13">
        <f t="shared" si="2"/>
        <v>9.2637380350016905</v>
      </c>
      <c r="J18" s="7">
        <f t="shared" si="3"/>
        <v>0.19963803500169064</v>
      </c>
    </row>
    <row r="19" spans="2:10">
      <c r="B19" s="6">
        <v>1.4</v>
      </c>
      <c r="C19" s="11">
        <v>2.2464300000000001</v>
      </c>
      <c r="D19" s="13">
        <f t="shared" si="0"/>
        <v>2.2551999668446747</v>
      </c>
      <c r="E19" s="7">
        <f t="shared" si="1"/>
        <v>8.7699668446745704E-3</v>
      </c>
      <c r="G19" s="6">
        <v>2.8</v>
      </c>
      <c r="H19" s="11">
        <v>11.5822</v>
      </c>
      <c r="I19" s="13">
        <f t="shared" si="2"/>
        <v>11.844646771097048</v>
      </c>
      <c r="J19" s="7">
        <f t="shared" si="3"/>
        <v>0.26244677109704817</v>
      </c>
    </row>
    <row r="20" spans="2:10">
      <c r="B20" s="6">
        <v>1.5</v>
      </c>
      <c r="C20" s="11">
        <v>2.4712999999999998</v>
      </c>
      <c r="D20" s="13">
        <f t="shared" si="0"/>
        <v>2.4816890703380645</v>
      </c>
      <c r="E20" s="7">
        <f t="shared" si="1"/>
        <v>1.0389070338064688E-2</v>
      </c>
      <c r="G20" s="6">
        <v>3</v>
      </c>
      <c r="H20" s="11">
        <v>14.7423</v>
      </c>
      <c r="I20" s="13">
        <f t="shared" si="2"/>
        <v>15.085536923187668</v>
      </c>
      <c r="J20" s="7">
        <f t="shared" si="3"/>
        <v>0.34323692318766774</v>
      </c>
    </row>
    <row r="21" spans="2:10">
      <c r="B21" s="6">
        <v>1.6</v>
      </c>
      <c r="C21" s="11">
        <v>2.7407900000000001</v>
      </c>
      <c r="D21" s="13">
        <f t="shared" si="0"/>
        <v>2.7530324243951148</v>
      </c>
      <c r="E21" s="7">
        <f t="shared" si="1"/>
        <v>1.2242424395114693E-2</v>
      </c>
      <c r="G21" s="6">
        <v>3.2</v>
      </c>
      <c r="H21" s="11">
        <v>18.685600000000001</v>
      </c>
      <c r="I21" s="13">
        <f t="shared" si="2"/>
        <v>19.132530197109354</v>
      </c>
      <c r="J21" s="7">
        <f t="shared" si="3"/>
        <v>0.44693019710935289</v>
      </c>
    </row>
    <row r="22" spans="2:10">
      <c r="B22" s="6">
        <v>1.7</v>
      </c>
      <c r="C22" s="11">
        <v>3.0595699999999999</v>
      </c>
      <c r="D22" s="13">
        <f t="shared" si="0"/>
        <v>3.0739473917272</v>
      </c>
      <c r="E22" s="7">
        <f t="shared" si="1"/>
        <v>1.4377391727200095E-2</v>
      </c>
      <c r="G22" s="6">
        <v>3.4</v>
      </c>
      <c r="H22" s="11">
        <v>23.584399999999999</v>
      </c>
      <c r="I22" s="13">
        <f t="shared" si="2"/>
        <v>24.16410004739701</v>
      </c>
      <c r="J22" s="7">
        <f t="shared" si="3"/>
        <v>0.57970004739701153</v>
      </c>
    </row>
    <row r="23" spans="2:10">
      <c r="B23" s="6">
        <v>1.8</v>
      </c>
      <c r="C23" s="11">
        <v>3.43283</v>
      </c>
      <c r="D23" s="13">
        <f t="shared" si="0"/>
        <v>3.4496474644129465</v>
      </c>
      <c r="E23" s="7">
        <f t="shared" si="1"/>
        <v>1.6817464412946403E-2</v>
      </c>
      <c r="G23" s="6">
        <v>3.6</v>
      </c>
      <c r="H23" s="11">
        <v>29.649000000000001</v>
      </c>
      <c r="I23" s="13">
        <f t="shared" si="2"/>
        <v>30.398234443677989</v>
      </c>
      <c r="J23" s="7">
        <f t="shared" si="3"/>
        <v>0.74923444367798808</v>
      </c>
    </row>
    <row r="24" spans="2:10">
      <c r="B24" s="6">
        <v>1.9</v>
      </c>
      <c r="C24" s="11">
        <v>3.8662800000000002</v>
      </c>
      <c r="D24" s="13">
        <f t="shared" si="0"/>
        <v>3.8858944422792687</v>
      </c>
      <c r="E24" s="7">
        <f t="shared" si="1"/>
        <v>1.9614442279268562E-2</v>
      </c>
      <c r="G24" s="6">
        <v>3.8</v>
      </c>
      <c r="H24" s="11">
        <v>37.135800000000003</v>
      </c>
      <c r="I24" s="13">
        <f t="shared" si="2"/>
        <v>38.101184493300813</v>
      </c>
      <c r="J24" s="7">
        <f t="shared" si="3"/>
        <v>0.96538449330081022</v>
      </c>
    </row>
    <row r="25" spans="2:10">
      <c r="B25" s="6">
        <v>2</v>
      </c>
      <c r="C25" s="11">
        <v>4.3662299999999998</v>
      </c>
      <c r="D25" s="13">
        <f t="shared" si="0"/>
        <v>4.3890560989306504</v>
      </c>
      <c r="E25" s="7">
        <f t="shared" si="1"/>
        <v>2.2826098930650573E-2</v>
      </c>
      <c r="G25" s="6">
        <v>4</v>
      </c>
      <c r="H25" s="11">
        <v>46.357599999999998</v>
      </c>
      <c r="I25" s="13">
        <f t="shared" si="2"/>
        <v>47.598150033144236</v>
      </c>
      <c r="J25" s="7">
        <f t="shared" si="3"/>
        <v>1.2405500331442383</v>
      </c>
    </row>
    <row r="26" spans="2:10">
      <c r="B26" s="6">
        <v>2.1</v>
      </c>
      <c r="C26" s="11">
        <v>4.9396899999999997</v>
      </c>
      <c r="D26" s="13">
        <f t="shared" si="0"/>
        <v>4.9661699125676515</v>
      </c>
      <c r="E26" s="7">
        <f t="shared" si="1"/>
        <v>2.6479912567651809E-2</v>
      </c>
      <c r="G26" s="6">
        <v>4.2</v>
      </c>
      <c r="H26" s="11">
        <v>57.696300000000001</v>
      </c>
      <c r="I26" s="13">
        <f t="shared" si="2"/>
        <v>59.286331040925155</v>
      </c>
      <c r="J26" s="7">
        <f t="shared" si="3"/>
        <v>1.5900310409251546</v>
      </c>
    </row>
    <row r="27" spans="2:10">
      <c r="B27" s="6">
        <v>2.2000000000000002</v>
      </c>
      <c r="C27" s="11">
        <v>5.59436</v>
      </c>
      <c r="D27" s="13">
        <f t="shared" si="0"/>
        <v>5.6250134994341217</v>
      </c>
      <c r="E27" s="7">
        <f t="shared" si="1"/>
        <v>3.0653499434121656E-2</v>
      </c>
      <c r="G27" s="6">
        <v>4.4000000000000004</v>
      </c>
      <c r="H27" s="11">
        <v>71.617500000000007</v>
      </c>
      <c r="I27" s="13">
        <f t="shared" si="2"/>
        <v>73.650868664968144</v>
      </c>
      <c r="J27" s="7">
        <f t="shared" si="3"/>
        <v>2.0333686649681368</v>
      </c>
    </row>
    <row r="28" spans="2:10">
      <c r="B28" s="6">
        <v>2.2999999999999998</v>
      </c>
      <c r="C28" s="11">
        <v>6.3387599999999997</v>
      </c>
      <c r="D28" s="13">
        <f t="shared" si="0"/>
        <v>6.3741824548147186</v>
      </c>
      <c r="E28" s="7">
        <f t="shared" si="1"/>
        <v>3.542245481471884E-2</v>
      </c>
      <c r="G28" s="6">
        <v>4.5999999999999996</v>
      </c>
      <c r="H28" s="11">
        <v>88.689400000000006</v>
      </c>
      <c r="I28" s="13">
        <f t="shared" si="2"/>
        <v>91.284315641933773</v>
      </c>
      <c r="J28" s="7">
        <f t="shared" si="3"/>
        <v>2.5949156419337669</v>
      </c>
    </row>
    <row r="29" spans="2:10">
      <c r="B29" s="6">
        <v>2.4</v>
      </c>
      <c r="C29" s="11">
        <v>7.1823300000000003</v>
      </c>
      <c r="D29" s="13">
        <f t="shared" si="0"/>
        <v>7.2231763806416014</v>
      </c>
      <c r="E29" s="7">
        <f t="shared" si="1"/>
        <v>4.0846380641601066E-2</v>
      </c>
      <c r="G29" s="6">
        <v>4.8</v>
      </c>
      <c r="H29" s="11">
        <v>109.605</v>
      </c>
      <c r="I29" s="13">
        <f t="shared" si="2"/>
        <v>112.91041751873486</v>
      </c>
      <c r="J29" s="7">
        <f t="shared" si="3"/>
        <v>3.3054175187348562</v>
      </c>
    </row>
    <row r="30" spans="2:10" ht="15.75" thickBot="1">
      <c r="B30" s="14">
        <v>2.5</v>
      </c>
      <c r="C30" s="15">
        <v>8.1354799999999994</v>
      </c>
      <c r="D30" s="18">
        <f t="shared" si="0"/>
        <v>8.1824939607034732</v>
      </c>
      <c r="E30" s="19">
        <f t="shared" si="1"/>
        <v>4.7013960703473856E-2</v>
      </c>
      <c r="G30" s="8">
        <v>5</v>
      </c>
      <c r="H30" s="12">
        <v>135.21</v>
      </c>
      <c r="I30" s="20">
        <f t="shared" si="2"/>
        <v>139.4131591025766</v>
      </c>
      <c r="J30" s="9">
        <f t="shared" si="3"/>
        <v>4.203159102576592</v>
      </c>
    </row>
    <row r="31" spans="2:10" ht="15.75" thickBot="1">
      <c r="B31" s="6">
        <v>2.6</v>
      </c>
      <c r="C31" s="16">
        <v>9.2097099999999994</v>
      </c>
      <c r="D31" s="13">
        <f t="shared" si="0"/>
        <v>9.2637380350016905</v>
      </c>
      <c r="E31" s="7">
        <f t="shared" si="1"/>
        <v>5.4028035001691066E-2</v>
      </c>
    </row>
    <row r="32" spans="2:10" ht="18.75" thickTop="1" thickBot="1">
      <c r="B32" s="6">
        <v>2.7</v>
      </c>
      <c r="C32" s="16">
        <v>10.4177</v>
      </c>
      <c r="D32" s="13">
        <f t="shared" si="0"/>
        <v>10.479731724872837</v>
      </c>
      <c r="E32" s="7">
        <f t="shared" si="1"/>
        <v>6.2031724872836591E-2</v>
      </c>
      <c r="G32" s="63" t="s">
        <v>8</v>
      </c>
      <c r="H32" s="64"/>
      <c r="I32" s="64"/>
      <c r="J32" s="65"/>
    </row>
    <row r="33" spans="2:25" ht="15.75" customHeight="1" thickBot="1">
      <c r="B33" s="6">
        <v>2.8</v>
      </c>
      <c r="C33" s="16">
        <v>11.7736</v>
      </c>
      <c r="D33" s="13">
        <f t="shared" si="0"/>
        <v>11.844646771097048</v>
      </c>
      <c r="E33" s="7">
        <f t="shared" si="1"/>
        <v>7.1046771097048378E-2</v>
      </c>
      <c r="G33" s="66" t="s">
        <v>9</v>
      </c>
      <c r="H33" s="67"/>
      <c r="I33" s="67"/>
      <c r="J33" s="68"/>
    </row>
    <row r="34" spans="2:25" ht="15.75" customHeight="1" thickBot="1">
      <c r="B34" s="6">
        <v>2.9</v>
      </c>
      <c r="C34" s="16">
        <v>13.2928</v>
      </c>
      <c r="D34" s="13">
        <f t="shared" si="0"/>
        <v>13.37414536944306</v>
      </c>
      <c r="E34" s="7">
        <f t="shared" si="1"/>
        <v>8.1345369443059923E-2</v>
      </c>
      <c r="G34" s="66"/>
      <c r="H34" s="67"/>
      <c r="I34" s="67"/>
      <c r="J34" s="68"/>
      <c r="O34" s="2"/>
    </row>
    <row r="35" spans="2:25">
      <c r="B35" s="6">
        <v>3</v>
      </c>
      <c r="C35" s="16">
        <v>14.992599999999999</v>
      </c>
      <c r="D35" s="13">
        <f t="shared" si="0"/>
        <v>15.085536923187668</v>
      </c>
      <c r="E35" s="7">
        <f t="shared" si="1"/>
        <v>9.2936923187668441E-2</v>
      </c>
      <c r="G35" s="46"/>
      <c r="H35" s="47"/>
      <c r="I35" s="47"/>
      <c r="J35" s="48"/>
      <c r="O35" s="2"/>
    </row>
    <row r="36" spans="2:25">
      <c r="B36" s="6">
        <v>3.1</v>
      </c>
      <c r="C36" s="16">
        <v>16.8918</v>
      </c>
      <c r="D36" s="13">
        <f t="shared" si="0"/>
        <v>16.997951281441637</v>
      </c>
      <c r="E36" s="7">
        <f t="shared" si="1"/>
        <v>0.10615128144163677</v>
      </c>
      <c r="G36" s="49"/>
      <c r="H36" s="50"/>
      <c r="I36" s="50"/>
      <c r="J36" s="51"/>
    </row>
    <row r="37" spans="2:25" ht="15.75" customHeight="1" thickBot="1">
      <c r="B37" s="6">
        <v>3.2</v>
      </c>
      <c r="C37" s="16">
        <v>19.011399999999998</v>
      </c>
      <c r="D37" s="13">
        <f t="shared" ref="D37:D55" si="4">EXP(B37)-2*B37+1</f>
        <v>19.132530197109354</v>
      </c>
      <c r="E37" s="7">
        <f t="shared" ref="E37:E55" si="5">ABS(D37-C37)</f>
        <v>0.12113019710935546</v>
      </c>
      <c r="G37" s="52"/>
      <c r="H37" s="53"/>
      <c r="I37" s="53"/>
      <c r="J37" s="54"/>
    </row>
    <row r="38" spans="2:25" ht="15.75" customHeight="1" thickBot="1">
      <c r="B38" s="6">
        <v>3.3</v>
      </c>
      <c r="C38" s="16">
        <v>21.374600000000001</v>
      </c>
      <c r="D38" s="13">
        <f t="shared" si="4"/>
        <v>21.512638920657885</v>
      </c>
      <c r="E38" s="7">
        <f t="shared" si="5"/>
        <v>0.13803892065788403</v>
      </c>
      <c r="G38" s="43" t="s">
        <v>10</v>
      </c>
      <c r="H38" s="44"/>
      <c r="I38" s="44"/>
      <c r="J38" s="45"/>
    </row>
    <row r="39" spans="2:25" ht="15.75" customHeight="1" thickBot="1">
      <c r="B39" s="6">
        <v>3.4</v>
      </c>
      <c r="C39" s="16">
        <v>24.006900000000002</v>
      </c>
      <c r="D39" s="13">
        <f t="shared" si="4"/>
        <v>24.16410004739701</v>
      </c>
      <c r="E39" s="7">
        <f t="shared" si="5"/>
        <v>0.15720004739700855</v>
      </c>
      <c r="G39" s="43"/>
      <c r="H39" s="44"/>
      <c r="I39" s="44"/>
      <c r="J39" s="45"/>
    </row>
    <row r="40" spans="2:25">
      <c r="B40" s="6">
        <v>3.5</v>
      </c>
      <c r="C40" s="16">
        <v>26.936699999999998</v>
      </c>
      <c r="D40" s="13">
        <f t="shared" si="4"/>
        <v>27.115451958692312</v>
      </c>
      <c r="E40" s="7">
        <f t="shared" si="5"/>
        <v>0.1787519586923132</v>
      </c>
      <c r="G40" s="21"/>
      <c r="H40" s="22"/>
      <c r="I40" s="22"/>
      <c r="J40" s="23"/>
      <c r="P40" s="2"/>
    </row>
    <row r="41" spans="2:25" ht="15.75" thickBot="1">
      <c r="B41" s="6">
        <v>3.6</v>
      </c>
      <c r="C41" s="16">
        <v>30.195</v>
      </c>
      <c r="D41" s="13">
        <f t="shared" si="4"/>
        <v>30.398234443677989</v>
      </c>
      <c r="E41" s="7">
        <f t="shared" si="5"/>
        <v>0.20323444367798871</v>
      </c>
      <c r="G41" s="24"/>
      <c r="H41" s="25"/>
      <c r="I41" s="25"/>
      <c r="J41" s="26"/>
      <c r="P41" s="2"/>
      <c r="Q41" s="1"/>
    </row>
    <row r="42" spans="2:25" ht="15.75" thickTop="1">
      <c r="B42" s="6">
        <v>3.7</v>
      </c>
      <c r="C42" s="16">
        <v>33.816499999999998</v>
      </c>
      <c r="D42" s="13">
        <f t="shared" si="4"/>
        <v>34.0473043600674</v>
      </c>
      <c r="E42" s="7">
        <f t="shared" si="5"/>
        <v>0.23080436006740257</v>
      </c>
      <c r="G42" s="27"/>
      <c r="H42" s="27"/>
      <c r="I42" s="27"/>
      <c r="J42" s="27"/>
    </row>
    <row r="43" spans="2:25" ht="15.75" thickBot="1">
      <c r="B43" s="6">
        <v>3.8</v>
      </c>
      <c r="C43" s="16">
        <v>37.839199999999998</v>
      </c>
      <c r="D43" s="13">
        <f t="shared" si="4"/>
        <v>38.101184493300813</v>
      </c>
      <c r="E43" s="7">
        <f t="shared" si="5"/>
        <v>0.2619844933008153</v>
      </c>
      <c r="K43" s="2"/>
    </row>
    <row r="44" spans="2:25">
      <c r="B44" s="6">
        <v>3.9</v>
      </c>
      <c r="C44" s="16">
        <v>42.305399999999999</v>
      </c>
      <c r="D44" s="13">
        <f t="shared" si="4"/>
        <v>42.60244910553017</v>
      </c>
      <c r="E44" s="7">
        <f t="shared" si="5"/>
        <v>0.29704910553017072</v>
      </c>
      <c r="Q44" s="36" t="s">
        <v>11</v>
      </c>
      <c r="R44" s="37"/>
      <c r="S44" s="37"/>
      <c r="T44" s="38" t="s">
        <v>12</v>
      </c>
      <c r="U44" s="38"/>
      <c r="V44" s="38"/>
      <c r="W44" s="37" t="s">
        <v>13</v>
      </c>
      <c r="X44" s="37"/>
      <c r="Y44" s="39"/>
    </row>
    <row r="45" spans="2:25" ht="15.75" thickBot="1">
      <c r="B45" s="6">
        <v>4</v>
      </c>
      <c r="C45" s="16">
        <v>47.261400000000002</v>
      </c>
      <c r="D45" s="13">
        <f t="shared" si="4"/>
        <v>47.598150033144236</v>
      </c>
      <c r="E45" s="7">
        <f t="shared" si="5"/>
        <v>0.33675003314423435</v>
      </c>
      <c r="Q45" s="40">
        <f>MAX(E5:E55)</f>
        <v>1.1431591025765897</v>
      </c>
      <c r="R45" s="41"/>
      <c r="S45" s="41"/>
      <c r="T45" s="41">
        <f>MAX(J5:J30)</f>
        <v>4.203159102576592</v>
      </c>
      <c r="U45" s="41"/>
      <c r="V45" s="41"/>
      <c r="W45" s="41">
        <f>T45/Q45</f>
        <v>3.6767927518601793</v>
      </c>
      <c r="X45" s="41"/>
      <c r="Y45" s="42"/>
    </row>
    <row r="46" spans="2:25" ht="15.75" thickBot="1">
      <c r="B46" s="6">
        <v>4.0999999999999996</v>
      </c>
      <c r="C46" s="16">
        <v>52.758899999999997</v>
      </c>
      <c r="D46" s="13">
        <f t="shared" si="4"/>
        <v>53.140287597361947</v>
      </c>
      <c r="E46" s="7">
        <f t="shared" si="5"/>
        <v>0.38138759736195027</v>
      </c>
      <c r="Q46" s="2"/>
      <c r="R46" s="2"/>
      <c r="S46" s="2"/>
      <c r="T46" s="2"/>
    </row>
    <row r="47" spans="2:25">
      <c r="B47" s="6">
        <v>4.2</v>
      </c>
      <c r="C47" s="16">
        <v>58.854500000000002</v>
      </c>
      <c r="D47" s="13">
        <f t="shared" si="4"/>
        <v>59.286331040925155</v>
      </c>
      <c r="E47" s="7">
        <f t="shared" si="5"/>
        <v>0.43183104092515379</v>
      </c>
      <c r="Q47" s="36" t="s">
        <v>14</v>
      </c>
      <c r="R47" s="37"/>
      <c r="S47" s="37"/>
      <c r="T47" s="38" t="s">
        <v>15</v>
      </c>
      <c r="U47" s="38"/>
      <c r="V47" s="38"/>
      <c r="W47" s="37" t="s">
        <v>13</v>
      </c>
      <c r="X47" s="37"/>
      <c r="Y47" s="39"/>
    </row>
    <row r="48" spans="2:25" ht="15.75" thickBot="1">
      <c r="B48" s="6">
        <v>4.3</v>
      </c>
      <c r="C48" s="16">
        <v>65.6113</v>
      </c>
      <c r="D48" s="13">
        <f t="shared" si="4"/>
        <v>66.099793699595793</v>
      </c>
      <c r="E48" s="7">
        <f t="shared" si="5"/>
        <v>0.48849369959579292</v>
      </c>
      <c r="Q48" s="40">
        <f>AVERAGE(E5:E55)</f>
        <v>0.19116546819240432</v>
      </c>
      <c r="R48" s="41"/>
      <c r="S48" s="41"/>
      <c r="T48" s="41">
        <f>AVERAGE(J5:J30)</f>
        <v>0.73317402629205497</v>
      </c>
      <c r="U48" s="41"/>
      <c r="V48" s="41"/>
      <c r="W48" s="41">
        <f>T48/Q48</f>
        <v>3.8352848619821316</v>
      </c>
      <c r="X48" s="41"/>
      <c r="Y48" s="42"/>
    </row>
    <row r="49" spans="2:5">
      <c r="B49" s="6">
        <v>4.4000000000000004</v>
      </c>
      <c r="C49" s="16">
        <v>73.098500000000001</v>
      </c>
      <c r="D49" s="13">
        <f t="shared" si="4"/>
        <v>73.650868664968144</v>
      </c>
      <c r="E49" s="7">
        <f t="shared" si="5"/>
        <v>0.5523686649681423</v>
      </c>
    </row>
    <row r="50" spans="2:5">
      <c r="B50" s="6">
        <v>4.5</v>
      </c>
      <c r="C50" s="16">
        <v>81.392799999999994</v>
      </c>
      <c r="D50" s="13">
        <f t="shared" si="4"/>
        <v>82.017131300521811</v>
      </c>
      <c r="E50" s="7">
        <f t="shared" si="5"/>
        <v>0.62433130052181696</v>
      </c>
    </row>
    <row r="51" spans="2:5">
      <c r="B51" s="6">
        <v>4.5999999999999996</v>
      </c>
      <c r="C51" s="16">
        <v>90.578999999999994</v>
      </c>
      <c r="D51" s="13">
        <f t="shared" si="4"/>
        <v>91.284315641933773</v>
      </c>
      <c r="E51" s="7">
        <f t="shared" si="5"/>
        <v>0.7053156419337796</v>
      </c>
    </row>
    <row r="52" spans="2:5">
      <c r="B52" s="6">
        <v>4.7</v>
      </c>
      <c r="C52" s="16">
        <v>100.751</v>
      </c>
      <c r="D52" s="13">
        <f t="shared" si="4"/>
        <v>101.54717245212352</v>
      </c>
      <c r="E52" s="7">
        <f t="shared" si="5"/>
        <v>0.79617245212351406</v>
      </c>
    </row>
    <row r="53" spans="2:5">
      <c r="B53" s="6">
        <v>4.8</v>
      </c>
      <c r="C53" s="16">
        <v>112.012</v>
      </c>
      <c r="D53" s="13">
        <f t="shared" si="4"/>
        <v>112.91041751873486</v>
      </c>
      <c r="E53" s="7">
        <f t="shared" si="5"/>
        <v>0.89841751873485975</v>
      </c>
    </row>
    <row r="54" spans="2:5">
      <c r="B54" s="6">
        <v>4.9000000000000004</v>
      </c>
      <c r="C54" s="16">
        <v>124.476</v>
      </c>
      <c r="D54" s="13">
        <f t="shared" si="4"/>
        <v>125.48977968493553</v>
      </c>
      <c r="E54" s="7">
        <f t="shared" si="5"/>
        <v>1.0137796849355283</v>
      </c>
    </row>
    <row r="55" spans="2:5" ht="15.75" thickBot="1">
      <c r="B55" s="8">
        <v>5</v>
      </c>
      <c r="C55" s="17">
        <v>138.27000000000001</v>
      </c>
      <c r="D55" s="20">
        <f t="shared" si="4"/>
        <v>139.4131591025766</v>
      </c>
      <c r="E55" s="9">
        <f t="shared" si="5"/>
        <v>1.1431591025765897</v>
      </c>
    </row>
  </sheetData>
  <mergeCells count="20">
    <mergeCell ref="W44:Y44"/>
    <mergeCell ref="W45:Y45"/>
    <mergeCell ref="Q44:S44"/>
    <mergeCell ref="Q45:S45"/>
    <mergeCell ref="T44:V44"/>
    <mergeCell ref="T45:V45"/>
    <mergeCell ref="G38:J39"/>
    <mergeCell ref="G35:J37"/>
    <mergeCell ref="B2:C3"/>
    <mergeCell ref="D2:E3"/>
    <mergeCell ref="G2:H3"/>
    <mergeCell ref="I2:J3"/>
    <mergeCell ref="G32:J32"/>
    <mergeCell ref="G33:J34"/>
    <mergeCell ref="Q47:S47"/>
    <mergeCell ref="T47:V47"/>
    <mergeCell ref="W47:Y47"/>
    <mergeCell ref="Q48:S48"/>
    <mergeCell ref="T48:V48"/>
    <mergeCell ref="W48:Y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3E8E-E4A5-4E13-87D9-B66F685D9DCC}">
  <dimension ref="B1:X44"/>
  <sheetViews>
    <sheetView tabSelected="1" topLeftCell="E29" zoomScale="74" zoomScaleNormal="145" workbookViewId="0">
      <selection activeCell="AB47" sqref="AB47"/>
    </sheetView>
  </sheetViews>
  <sheetFormatPr defaultRowHeight="15"/>
  <sheetData>
    <row r="1" spans="2:10" ht="15.75" thickBot="1">
      <c r="B1" s="2"/>
      <c r="C1" s="2"/>
      <c r="D1" s="2"/>
      <c r="E1" s="2"/>
      <c r="G1" s="2"/>
      <c r="H1" s="2"/>
      <c r="I1" s="2"/>
      <c r="J1" s="2"/>
    </row>
    <row r="2" spans="2:10">
      <c r="B2" s="55" t="s">
        <v>16</v>
      </c>
      <c r="C2" s="56"/>
      <c r="D2" s="59" t="s">
        <v>17</v>
      </c>
      <c r="E2" s="60"/>
      <c r="G2" s="55" t="s">
        <v>18</v>
      </c>
      <c r="H2" s="56"/>
      <c r="I2" s="59" t="s">
        <v>19</v>
      </c>
      <c r="J2" s="60"/>
    </row>
    <row r="3" spans="2:10" ht="15.75" thickBot="1">
      <c r="B3" s="57"/>
      <c r="C3" s="58"/>
      <c r="D3" s="61"/>
      <c r="E3" s="62"/>
      <c r="G3" s="57"/>
      <c r="H3" s="58"/>
      <c r="I3" s="61"/>
      <c r="J3" s="62"/>
    </row>
    <row r="4" spans="2:10" ht="16.5" thickBot="1">
      <c r="B4" s="29" t="s">
        <v>4</v>
      </c>
      <c r="C4" s="30" t="s">
        <v>5</v>
      </c>
      <c r="D4" s="31" t="s">
        <v>5</v>
      </c>
      <c r="E4" s="32" t="s">
        <v>6</v>
      </c>
      <c r="G4" s="29" t="s">
        <v>4</v>
      </c>
      <c r="H4" s="30" t="s">
        <v>5</v>
      </c>
      <c r="I4" s="31" t="s">
        <v>5</v>
      </c>
      <c r="J4" s="32" t="s">
        <v>7</v>
      </c>
    </row>
    <row r="5" spans="2:10">
      <c r="B5" s="4">
        <v>1</v>
      </c>
      <c r="C5" s="11">
        <v>0.84099999999999997</v>
      </c>
      <c r="D5" s="28">
        <f t="shared" ref="D5:D37" si="0">B5*SIN(B5)</f>
        <v>0.8414709848078965</v>
      </c>
      <c r="E5" s="5">
        <f t="shared" ref="E5:E37" si="1">ABS(C5-D5)</f>
        <v>4.7098480789653507E-4</v>
      </c>
      <c r="G5" s="4">
        <v>1</v>
      </c>
      <c r="H5" s="11">
        <v>0.84099999999999997</v>
      </c>
      <c r="I5" s="28">
        <f t="shared" ref="I5:I21" si="2">G5*SIN(G5)</f>
        <v>0.8414709848078965</v>
      </c>
      <c r="J5" s="5">
        <f t="shared" ref="J5:J21" si="3">ABS(H5-I5)</f>
        <v>4.7098480789653507E-4</v>
      </c>
    </row>
    <row r="6" spans="2:10">
      <c r="B6" s="6">
        <v>1.25</v>
      </c>
      <c r="C6" s="11">
        <v>1.18753</v>
      </c>
      <c r="D6" s="28">
        <f t="shared" si="0"/>
        <v>1.1862307741944829</v>
      </c>
      <c r="E6" s="5">
        <f t="shared" si="1"/>
        <v>1.2992258055171124E-3</v>
      </c>
      <c r="G6" s="6">
        <v>1.5</v>
      </c>
      <c r="H6" s="11">
        <v>1.51261</v>
      </c>
      <c r="I6" s="28">
        <f t="shared" si="2"/>
        <v>1.4962424799060816</v>
      </c>
      <c r="J6" s="5">
        <f t="shared" si="3"/>
        <v>1.6367520093918397E-2</v>
      </c>
    </row>
    <row r="7" spans="2:10">
      <c r="B7" s="4">
        <v>1.5</v>
      </c>
      <c r="C7" s="11">
        <v>1.5008699999999999</v>
      </c>
      <c r="D7" s="28">
        <f t="shared" si="0"/>
        <v>1.4962424799060816</v>
      </c>
      <c r="E7" s="5">
        <f t="shared" si="1"/>
        <v>4.6275200939183136E-3</v>
      </c>
      <c r="G7" s="4">
        <v>2</v>
      </c>
      <c r="H7" s="11">
        <v>1.86842</v>
      </c>
      <c r="I7" s="28">
        <f t="shared" si="2"/>
        <v>1.8185948536513634</v>
      </c>
      <c r="J7" s="5">
        <f t="shared" si="3"/>
        <v>4.9825146348636551E-2</v>
      </c>
    </row>
    <row r="8" spans="2:10">
      <c r="B8" s="6">
        <v>1.75</v>
      </c>
      <c r="C8" s="11">
        <v>1.7310399999999999</v>
      </c>
      <c r="D8" s="28">
        <f t="shared" si="0"/>
        <v>1.7219754070293896</v>
      </c>
      <c r="E8" s="5">
        <f t="shared" si="1"/>
        <v>9.0645929706103523E-3</v>
      </c>
      <c r="G8" s="6">
        <v>2.5</v>
      </c>
      <c r="H8" s="11">
        <v>1.5825899999999999</v>
      </c>
      <c r="I8" s="28">
        <f t="shared" si="2"/>
        <v>1.4961803602598913</v>
      </c>
      <c r="J8" s="5">
        <f t="shared" si="3"/>
        <v>8.6409639740108624E-2</v>
      </c>
    </row>
    <row r="9" spans="2:10">
      <c r="B9" s="4">
        <v>2</v>
      </c>
      <c r="C9" s="11">
        <v>1.83273</v>
      </c>
      <c r="D9" s="28">
        <f t="shared" si="0"/>
        <v>1.8185948536513634</v>
      </c>
      <c r="E9" s="5">
        <f t="shared" si="1"/>
        <v>1.4135146348636551E-2</v>
      </c>
      <c r="G9" s="4">
        <v>3</v>
      </c>
      <c r="H9" s="11">
        <v>0.53715800000000002</v>
      </c>
      <c r="I9" s="28">
        <f t="shared" si="2"/>
        <v>0.42336002417960161</v>
      </c>
      <c r="J9" s="5">
        <f t="shared" si="3"/>
        <v>0.11379797582039841</v>
      </c>
    </row>
    <row r="10" spans="2:10">
      <c r="B10" s="6">
        <v>2.25</v>
      </c>
      <c r="C10" s="11">
        <v>1.77</v>
      </c>
      <c r="D10" s="28">
        <f t="shared" si="0"/>
        <v>1.7506646929978227</v>
      </c>
      <c r="E10" s="5">
        <f t="shared" si="1"/>
        <v>1.9335307002177338E-2</v>
      </c>
      <c r="G10" s="6">
        <v>3.5</v>
      </c>
      <c r="H10" s="11">
        <v>-1.10301</v>
      </c>
      <c r="I10" s="28">
        <f t="shared" si="2"/>
        <v>-1.2277412969136694</v>
      </c>
      <c r="J10" s="5">
        <f t="shared" si="3"/>
        <v>0.12473129691366935</v>
      </c>
    </row>
    <row r="11" spans="2:10">
      <c r="B11" s="4">
        <v>2.5</v>
      </c>
      <c r="C11" s="11">
        <v>1.5204</v>
      </c>
      <c r="D11" s="28">
        <f t="shared" si="0"/>
        <v>1.4961803602598913</v>
      </c>
      <c r="E11" s="5">
        <f t="shared" si="1"/>
        <v>2.4219639740108656E-2</v>
      </c>
      <c r="G11" s="4">
        <v>4</v>
      </c>
      <c r="H11" s="11">
        <v>-2.9083800000000002</v>
      </c>
      <c r="I11" s="28">
        <f t="shared" si="2"/>
        <v>-3.0272099812317128</v>
      </c>
      <c r="J11" s="5">
        <f t="shared" si="3"/>
        <v>0.11882998123171262</v>
      </c>
    </row>
    <row r="12" spans="2:10">
      <c r="B12" s="6">
        <v>2.75</v>
      </c>
      <c r="C12" s="11">
        <v>1.07799</v>
      </c>
      <c r="D12" s="28">
        <f t="shared" si="0"/>
        <v>1.0495677281439122</v>
      </c>
      <c r="E12" s="5">
        <f t="shared" si="1"/>
        <v>2.8422271856087811E-2</v>
      </c>
      <c r="G12" s="6">
        <v>4.5</v>
      </c>
      <c r="H12" s="11">
        <v>-4.2967599999999999</v>
      </c>
      <c r="I12" s="28">
        <f t="shared" si="2"/>
        <v>-4.3988855294929365</v>
      </c>
      <c r="J12" s="5">
        <f t="shared" si="3"/>
        <v>0.10212552949293663</v>
      </c>
    </row>
    <row r="13" spans="2:10">
      <c r="B13" s="4">
        <v>3</v>
      </c>
      <c r="C13" s="11">
        <v>0.45499800000000001</v>
      </c>
      <c r="D13" s="28">
        <f t="shared" si="0"/>
        <v>0.42336002417960161</v>
      </c>
      <c r="E13" s="5">
        <f t="shared" si="1"/>
        <v>3.1637975820398401E-2</v>
      </c>
      <c r="G13" s="4">
        <v>5</v>
      </c>
      <c r="H13" s="11">
        <v>-4.7098399999999998</v>
      </c>
      <c r="I13" s="28">
        <f t="shared" si="2"/>
        <v>-4.7946213733156924</v>
      </c>
      <c r="J13" s="5">
        <f t="shared" si="3"/>
        <v>8.4781373315692576E-2</v>
      </c>
    </row>
    <row r="14" spans="2:10">
      <c r="B14" s="6">
        <v>3.25</v>
      </c>
      <c r="C14" s="11">
        <v>-0.31792799999999999</v>
      </c>
      <c r="D14" s="28">
        <f t="shared" si="0"/>
        <v>-0.35163418722285222</v>
      </c>
      <c r="E14" s="5">
        <f t="shared" si="1"/>
        <v>3.3706187222852235E-2</v>
      </c>
      <c r="G14" s="6">
        <v>5.5</v>
      </c>
      <c r="H14" s="11">
        <v>-3.8028300000000002</v>
      </c>
      <c r="I14" s="28">
        <f t="shared" si="2"/>
        <v>-3.8804717906371557</v>
      </c>
      <c r="J14" s="5">
        <f t="shared" si="3"/>
        <v>7.7641790637155594E-2</v>
      </c>
    </row>
    <row r="15" spans="2:10">
      <c r="B15" s="4">
        <v>3.5</v>
      </c>
      <c r="C15" s="11">
        <v>-1.1931700000000001</v>
      </c>
      <c r="D15" s="28">
        <f t="shared" si="0"/>
        <v>-1.2277412969136694</v>
      </c>
      <c r="E15" s="5">
        <f t="shared" si="1"/>
        <v>3.4571296913669336E-2</v>
      </c>
      <c r="G15" s="4">
        <v>6</v>
      </c>
      <c r="H15" s="11">
        <v>-1.58788</v>
      </c>
      <c r="I15" s="28">
        <f t="shared" si="2"/>
        <v>-1.6764929891935552</v>
      </c>
      <c r="J15" s="5">
        <f t="shared" si="3"/>
        <v>8.8612989193555203E-2</v>
      </c>
    </row>
    <row r="16" spans="2:10">
      <c r="B16" s="6">
        <v>3.75</v>
      </c>
      <c r="C16" s="11">
        <v>-2.1090599999999999</v>
      </c>
      <c r="D16" s="28">
        <f t="shared" si="0"/>
        <v>-2.143354945283789</v>
      </c>
      <c r="E16" s="5">
        <f t="shared" si="1"/>
        <v>3.4294945283789069E-2</v>
      </c>
      <c r="G16" s="6">
        <v>6.5</v>
      </c>
      <c r="H16" s="11">
        <v>1.5183</v>
      </c>
      <c r="I16" s="28">
        <f t="shared" si="2"/>
        <v>1.3982799225708009</v>
      </c>
      <c r="J16" s="5">
        <f t="shared" si="3"/>
        <v>0.12002007742919907</v>
      </c>
    </row>
    <row r="17" spans="2:10">
      <c r="B17" s="4">
        <v>4</v>
      </c>
      <c r="C17" s="11">
        <v>-2.9941599999999999</v>
      </c>
      <c r="D17" s="28">
        <f t="shared" si="0"/>
        <v>-3.0272099812317128</v>
      </c>
      <c r="E17" s="5">
        <f t="shared" si="1"/>
        <v>3.3049981231712877E-2</v>
      </c>
      <c r="G17" s="4">
        <v>7</v>
      </c>
      <c r="H17" s="11">
        <v>4.76654</v>
      </c>
      <c r="I17" s="28">
        <f t="shared" si="2"/>
        <v>4.5989061910315234</v>
      </c>
      <c r="J17" s="5">
        <f t="shared" si="3"/>
        <v>0.16763380896847657</v>
      </c>
    </row>
    <row r="18" spans="2:10">
      <c r="B18" s="6">
        <v>4.25</v>
      </c>
      <c r="C18" s="11">
        <v>-3.7726099999999998</v>
      </c>
      <c r="D18" s="28">
        <f t="shared" si="0"/>
        <v>-3.8037047724714799</v>
      </c>
      <c r="E18" s="5">
        <f t="shared" si="1"/>
        <v>3.109477247148007E-2</v>
      </c>
      <c r="G18" s="6">
        <v>7.5</v>
      </c>
      <c r="H18" s="11">
        <v>7.2567199999999996</v>
      </c>
      <c r="I18" s="28">
        <f t="shared" si="2"/>
        <v>7.0349998258105417</v>
      </c>
      <c r="J18" s="5">
        <f t="shared" si="3"/>
        <v>0.22172017418945789</v>
      </c>
    </row>
    <row r="19" spans="2:10">
      <c r="B19" s="4">
        <v>4.5</v>
      </c>
      <c r="C19" s="11">
        <v>-4.3701299999999996</v>
      </c>
      <c r="D19" s="28">
        <f t="shared" si="0"/>
        <v>-4.3988855294929365</v>
      </c>
      <c r="E19" s="5">
        <f t="shared" si="1"/>
        <v>2.8755529492936915E-2</v>
      </c>
      <c r="G19" s="4">
        <v>8</v>
      </c>
      <c r="H19" s="11">
        <v>8.1846300000000003</v>
      </c>
      <c r="I19" s="28">
        <f t="shared" si="2"/>
        <v>7.9148659729870543</v>
      </c>
      <c r="J19" s="5">
        <f t="shared" si="3"/>
        <v>0.26976402701294599</v>
      </c>
    </row>
    <row r="20" spans="2:10">
      <c r="B20" s="6">
        <v>4.75</v>
      </c>
      <c r="C20" s="11">
        <v>-4.7202400000000004</v>
      </c>
      <c r="D20" s="28">
        <f t="shared" si="0"/>
        <v>-4.7466407476330454</v>
      </c>
      <c r="E20" s="5">
        <f t="shared" si="1"/>
        <v>2.6400747633045007E-2</v>
      </c>
      <c r="G20" s="6">
        <v>8.5</v>
      </c>
      <c r="H20" s="11">
        <v>7.0873299999999997</v>
      </c>
      <c r="I20" s="28">
        <f t="shared" si="2"/>
        <v>6.7871404572996674</v>
      </c>
      <c r="J20" s="5">
        <f t="shared" si="3"/>
        <v>0.30018954270033227</v>
      </c>
    </row>
    <row r="21" spans="2:10">
      <c r="B21" s="4">
        <v>5</v>
      </c>
      <c r="C21" s="11">
        <v>-4.7702200000000001</v>
      </c>
      <c r="D21" s="28">
        <f t="shared" si="0"/>
        <v>-4.7946213733156924</v>
      </c>
      <c r="E21" s="5">
        <f t="shared" si="1"/>
        <v>2.4401373315692254E-2</v>
      </c>
      <c r="G21" s="4">
        <v>9</v>
      </c>
      <c r="H21" s="11">
        <v>4.0149299999999997</v>
      </c>
      <c r="I21" s="28">
        <f t="shared" si="2"/>
        <v>3.7090663671758093</v>
      </c>
      <c r="J21" s="5">
        <f t="shared" si="3"/>
        <v>0.30586363282419038</v>
      </c>
    </row>
    <row r="22" spans="2:10">
      <c r="B22" s="6">
        <v>5.25</v>
      </c>
      <c r="C22" s="11">
        <v>-4.4863</v>
      </c>
      <c r="D22" s="28">
        <f t="shared" si="0"/>
        <v>-4.5094060904896081</v>
      </c>
      <c r="E22" s="5">
        <f t="shared" si="1"/>
        <v>2.31060904896081E-2</v>
      </c>
    </row>
    <row r="23" spans="2:10" ht="15.75" thickBot="1">
      <c r="B23" s="6">
        <v>5.5</v>
      </c>
      <c r="C23" s="11">
        <v>-3.8576600000000001</v>
      </c>
      <c r="D23" s="28">
        <f t="shared" si="0"/>
        <v>-3.8804717906371557</v>
      </c>
      <c r="E23" s="5">
        <f t="shared" si="1"/>
        <v>2.281179063715566E-2</v>
      </c>
    </row>
    <row r="24" spans="2:10" ht="18.75" thickTop="1" thickBot="1">
      <c r="B24" s="4">
        <v>5.75</v>
      </c>
      <c r="C24" s="11">
        <v>-2.89886</v>
      </c>
      <c r="D24" s="28">
        <f t="shared" si="0"/>
        <v>-2.9226046956207359</v>
      </c>
      <c r="E24" s="5">
        <f t="shared" si="1"/>
        <v>2.3744695620735889E-2</v>
      </c>
      <c r="G24" s="88" t="s">
        <v>20</v>
      </c>
      <c r="H24" s="89"/>
      <c r="I24" s="89"/>
      <c r="J24" s="90"/>
    </row>
    <row r="25" spans="2:10">
      <c r="B25" s="6">
        <v>6</v>
      </c>
      <c r="C25" s="11">
        <v>-1.6504799999999999</v>
      </c>
      <c r="D25" s="28">
        <f t="shared" si="0"/>
        <v>-1.6764929891935552</v>
      </c>
      <c r="E25" s="5">
        <f>ABS(C25-D25)</f>
        <v>2.6012989193555214E-2</v>
      </c>
      <c r="G25" s="82" t="s">
        <v>9</v>
      </c>
      <c r="H25" s="83"/>
      <c r="I25" s="83"/>
      <c r="J25" s="84"/>
    </row>
    <row r="26" spans="2:10" ht="15.75" thickBot="1">
      <c r="B26" s="6">
        <v>6.25</v>
      </c>
      <c r="C26" s="11">
        <v>-0.17772199999999999</v>
      </c>
      <c r="D26" s="28">
        <f t="shared" si="0"/>
        <v>-0.20737010342223011</v>
      </c>
      <c r="E26" s="5">
        <f t="shared" si="1"/>
        <v>2.9648103422230121E-2</v>
      </c>
      <c r="G26" s="85"/>
      <c r="H26" s="86"/>
      <c r="I26" s="86"/>
      <c r="J26" s="87"/>
    </row>
    <row r="27" spans="2:10">
      <c r="B27" s="4">
        <v>6.5</v>
      </c>
      <c r="C27" s="11">
        <v>1.43283</v>
      </c>
      <c r="D27" s="28">
        <f t="shared" si="0"/>
        <v>1.3982799225708009</v>
      </c>
      <c r="E27" s="5">
        <f t="shared" si="1"/>
        <v>3.4550077429199133E-2</v>
      </c>
      <c r="G27" s="46"/>
      <c r="H27" s="47"/>
      <c r="I27" s="47"/>
      <c r="J27" s="48"/>
    </row>
    <row r="28" spans="2:10">
      <c r="B28" s="6">
        <v>6.75</v>
      </c>
      <c r="C28" s="11">
        <v>3.0783100000000001</v>
      </c>
      <c r="D28" s="28">
        <f t="shared" si="0"/>
        <v>3.0377974980191689</v>
      </c>
      <c r="E28" s="5">
        <f t="shared" si="1"/>
        <v>4.0512501980831228E-2</v>
      </c>
      <c r="G28" s="49"/>
      <c r="H28" s="50"/>
      <c r="I28" s="50"/>
      <c r="J28" s="51"/>
    </row>
    <row r="29" spans="2:10" ht="15.75" thickBot="1">
      <c r="B29" s="6">
        <v>7</v>
      </c>
      <c r="C29" s="11">
        <v>4.6461600000000001</v>
      </c>
      <c r="D29" s="28">
        <f t="shared" si="0"/>
        <v>4.5989061910315234</v>
      </c>
      <c r="E29" s="5">
        <f t="shared" si="1"/>
        <v>4.725380896847664E-2</v>
      </c>
      <c r="G29" s="52"/>
      <c r="H29" s="53"/>
      <c r="I29" s="53"/>
      <c r="J29" s="54"/>
    </row>
    <row r="30" spans="2:10">
      <c r="B30" s="4">
        <v>7.25</v>
      </c>
      <c r="C30" s="11">
        <v>6.0217499999999999</v>
      </c>
      <c r="D30" s="28">
        <f t="shared" si="0"/>
        <v>5.9673363728334152</v>
      </c>
      <c r="E30" s="5">
        <f t="shared" si="1"/>
        <v>5.441362716658471E-2</v>
      </c>
      <c r="G30" s="91" t="s">
        <v>10</v>
      </c>
      <c r="H30" s="92"/>
      <c r="I30" s="92"/>
      <c r="J30" s="93"/>
    </row>
    <row r="31" spans="2:10" ht="15.75" customHeight="1" thickBot="1">
      <c r="B31" s="6">
        <v>7.5</v>
      </c>
      <c r="C31" s="11">
        <v>7.09659</v>
      </c>
      <c r="D31" s="28">
        <f t="shared" si="0"/>
        <v>7.0349998258105417</v>
      </c>
      <c r="E31" s="5">
        <f t="shared" si="1"/>
        <v>6.1590174189458224E-2</v>
      </c>
      <c r="G31" s="94"/>
      <c r="H31" s="95"/>
      <c r="I31" s="95"/>
      <c r="J31" s="96"/>
    </row>
    <row r="32" spans="2:10" ht="15.75" customHeight="1">
      <c r="B32" s="6">
        <v>7.75</v>
      </c>
      <c r="C32" s="11">
        <v>7.7764800000000003</v>
      </c>
      <c r="D32" s="28">
        <f t="shared" si="0"/>
        <v>7.708140538111615</v>
      </c>
      <c r="E32" s="5">
        <f t="shared" si="1"/>
        <v>6.8339461888385244E-2</v>
      </c>
      <c r="G32" s="97"/>
      <c r="H32" s="47"/>
      <c r="I32" s="47"/>
      <c r="J32" s="98"/>
    </row>
    <row r="33" spans="2:24" ht="15.75" thickBot="1">
      <c r="B33" s="4">
        <v>8</v>
      </c>
      <c r="C33" s="11">
        <v>7.9891500000000004</v>
      </c>
      <c r="D33" s="28">
        <f t="shared" si="0"/>
        <v>7.9148659729870543</v>
      </c>
      <c r="E33" s="5">
        <f t="shared" si="1"/>
        <v>7.4284027012946119E-2</v>
      </c>
      <c r="G33" s="99"/>
      <c r="H33" s="53"/>
      <c r="I33" s="53"/>
      <c r="J33" s="100"/>
    </row>
    <row r="34" spans="2:24">
      <c r="B34" s="6">
        <v>8.25</v>
      </c>
      <c r="C34" s="11">
        <v>7.69055</v>
      </c>
      <c r="D34" s="28">
        <f t="shared" si="0"/>
        <v>7.6114847344745566</v>
      </c>
      <c r="E34" s="5">
        <f t="shared" si="1"/>
        <v>7.9065265525443351E-2</v>
      </c>
    </row>
    <row r="35" spans="2:24">
      <c r="B35" s="4">
        <v>8.5</v>
      </c>
      <c r="C35" s="11">
        <v>6.8695300000000001</v>
      </c>
      <c r="D35" s="28">
        <f t="shared" si="0"/>
        <v>6.7871404572996674</v>
      </c>
      <c r="E35" s="5">
        <f t="shared" si="1"/>
        <v>8.2389542700332719E-2</v>
      </c>
    </row>
    <row r="36" spans="2:24" ht="15.75" customHeight="1">
      <c r="B36" s="6">
        <v>8.75</v>
      </c>
      <c r="C36" s="11">
        <v>5.5504100000000003</v>
      </c>
      <c r="D36" s="28">
        <f t="shared" si="0"/>
        <v>5.466334595349184</v>
      </c>
      <c r="E36" s="5">
        <f t="shared" si="1"/>
        <v>8.407540465081631E-2</v>
      </c>
    </row>
    <row r="37" spans="2:24" ht="15.75" customHeight="1" thickBot="1">
      <c r="B37" s="8">
        <v>9</v>
      </c>
      <c r="C37" s="12">
        <v>3.7931400000000002</v>
      </c>
      <c r="D37" s="20">
        <f t="shared" si="0"/>
        <v>3.7090663671758093</v>
      </c>
      <c r="E37" s="9">
        <f t="shared" si="1"/>
        <v>8.4073632824190891E-2</v>
      </c>
    </row>
    <row r="39" spans="2:24" ht="15.75" thickBot="1"/>
    <row r="40" spans="2:24">
      <c r="P40" s="77" t="s">
        <v>21</v>
      </c>
      <c r="Q40" s="70"/>
      <c r="R40" s="78"/>
      <c r="S40" s="79" t="s">
        <v>22</v>
      </c>
      <c r="T40" s="80"/>
      <c r="U40" s="81"/>
      <c r="V40" s="69" t="s">
        <v>13</v>
      </c>
      <c r="W40" s="70"/>
      <c r="X40" s="71"/>
    </row>
    <row r="41" spans="2:24" ht="15.75" thickBot="1">
      <c r="P41" s="72">
        <f>MAX(E5:E37)</f>
        <v>8.407540465081631E-2</v>
      </c>
      <c r="Q41" s="73"/>
      <c r="R41" s="74"/>
      <c r="S41" s="75">
        <f>MAX(J5:J21)</f>
        <v>0.30586363282419038</v>
      </c>
      <c r="T41" s="73"/>
      <c r="U41" s="74"/>
      <c r="V41" s="75">
        <f>S41/P41</f>
        <v>3.6379680132912768</v>
      </c>
      <c r="W41" s="73"/>
      <c r="X41" s="76"/>
    </row>
    <row r="42" spans="2:24" ht="15.75" thickBot="1">
      <c r="P42" s="2"/>
      <c r="Q42" s="2"/>
      <c r="R42" s="2"/>
      <c r="S42" s="2"/>
    </row>
    <row r="43" spans="2:24">
      <c r="P43" s="77" t="s">
        <v>23</v>
      </c>
      <c r="Q43" s="70"/>
      <c r="R43" s="78"/>
      <c r="S43" s="79" t="s">
        <v>24</v>
      </c>
      <c r="T43" s="80"/>
      <c r="U43" s="81"/>
      <c r="V43" s="69" t="s">
        <v>13</v>
      </c>
      <c r="W43" s="70"/>
      <c r="X43" s="71"/>
    </row>
    <row r="44" spans="2:24" ht="15.75" thickBot="1">
      <c r="P44" s="40">
        <f>AVERAGE(E5:E37)</f>
        <v>3.6829051263953888E-2</v>
      </c>
      <c r="Q44" s="41"/>
      <c r="R44" s="41"/>
      <c r="S44" s="75">
        <f>AVERAGE(J5:J21)</f>
        <v>0.13228149945413428</v>
      </c>
      <c r="T44" s="73"/>
      <c r="U44" s="74"/>
      <c r="V44" s="41">
        <f>S44/P44</f>
        <v>3.5917704886306328</v>
      </c>
      <c r="W44" s="41"/>
      <c r="X44" s="42"/>
    </row>
  </sheetData>
  <mergeCells count="21">
    <mergeCell ref="S40:U40"/>
    <mergeCell ref="V40:X40"/>
    <mergeCell ref="G25:J26"/>
    <mergeCell ref="G24:J24"/>
    <mergeCell ref="G27:J29"/>
    <mergeCell ref="G30:J31"/>
    <mergeCell ref="G32:J33"/>
    <mergeCell ref="B2:C3"/>
    <mergeCell ref="D2:E3"/>
    <mergeCell ref="G2:H3"/>
    <mergeCell ref="I2:J3"/>
    <mergeCell ref="P40:R40"/>
    <mergeCell ref="V43:X43"/>
    <mergeCell ref="P41:R41"/>
    <mergeCell ref="S41:U41"/>
    <mergeCell ref="V41:X41"/>
    <mergeCell ref="P44:R44"/>
    <mergeCell ref="S44:U44"/>
    <mergeCell ref="V44:X44"/>
    <mergeCell ref="P43:R43"/>
    <mergeCell ref="S43:U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A087-6556-4813-AA17-147E0B291B85}">
  <dimension ref="A1:X42"/>
  <sheetViews>
    <sheetView zoomScale="51" zoomScaleNormal="85" workbookViewId="0">
      <selection activeCell="AC34" sqref="AC34"/>
    </sheetView>
  </sheetViews>
  <sheetFormatPr defaultRowHeight="15"/>
  <cols>
    <col min="2" max="2" width="8.5703125" customWidth="1"/>
    <col min="3" max="5" width="14.28515625" customWidth="1"/>
    <col min="7" max="7" width="8.5703125" customWidth="1"/>
    <col min="8" max="10" width="14.28515625" customWidth="1"/>
  </cols>
  <sheetData>
    <row r="1" spans="1:15" ht="15.75" thickBot="1">
      <c r="B1" s="2"/>
      <c r="C1" s="2"/>
      <c r="D1" s="2"/>
      <c r="E1" s="2"/>
      <c r="G1" s="2"/>
      <c r="H1" s="2"/>
      <c r="I1" s="2"/>
      <c r="J1" s="2"/>
    </row>
    <row r="2" spans="1:15" ht="15" customHeight="1">
      <c r="B2" s="55" t="s">
        <v>25</v>
      </c>
      <c r="C2" s="56"/>
      <c r="D2" s="59" t="s">
        <v>17</v>
      </c>
      <c r="E2" s="60"/>
      <c r="G2" s="55" t="s">
        <v>26</v>
      </c>
      <c r="H2" s="56"/>
      <c r="I2" s="59" t="s">
        <v>19</v>
      </c>
      <c r="J2" s="60"/>
    </row>
    <row r="3" spans="1:15" ht="15.75" thickBot="1">
      <c r="B3" s="57"/>
      <c r="C3" s="58"/>
      <c r="D3" s="61"/>
      <c r="E3" s="62"/>
      <c r="G3" s="57"/>
      <c r="H3" s="58"/>
      <c r="I3" s="61"/>
      <c r="J3" s="62"/>
    </row>
    <row r="4" spans="1:15" ht="16.5" thickBot="1">
      <c r="A4" s="2"/>
      <c r="B4" s="29" t="s">
        <v>4</v>
      </c>
      <c r="C4" s="30" t="s">
        <v>5</v>
      </c>
      <c r="D4" s="31" t="s">
        <v>5</v>
      </c>
      <c r="E4" s="32" t="s">
        <v>6</v>
      </c>
      <c r="G4" s="29" t="s">
        <v>4</v>
      </c>
      <c r="H4" s="30" t="s">
        <v>5</v>
      </c>
      <c r="I4" s="31" t="s">
        <v>5</v>
      </c>
      <c r="J4" s="32" t="s">
        <v>7</v>
      </c>
      <c r="K4" s="2"/>
      <c r="L4" s="2"/>
      <c r="M4" s="2"/>
      <c r="N4" s="35"/>
      <c r="O4" s="35"/>
    </row>
    <row r="5" spans="1:15">
      <c r="B5" s="4">
        <v>1.5</v>
      </c>
      <c r="C5" s="10">
        <v>1.9890000000000001</v>
      </c>
      <c r="D5" s="28">
        <f>2/B5+4/(B5^5-B5)</f>
        <v>1.9897435897435898</v>
      </c>
      <c r="E5" s="5">
        <f t="shared" ref="E5:E29" si="0">ABS(D5-C5)</f>
        <v>7.4358974358967878E-4</v>
      </c>
      <c r="G5" s="4">
        <v>1.5</v>
      </c>
      <c r="H5" s="10">
        <v>1.9890000000000001</v>
      </c>
      <c r="I5" s="28">
        <f>2/G5+4/(G5^5-G5)</f>
        <v>1.9897435897435898</v>
      </c>
      <c r="J5" s="5">
        <f t="shared" ref="J5:J17" si="1">ABS(H5-I5)</f>
        <v>7.4358974358967878E-4</v>
      </c>
    </row>
    <row r="6" spans="1:15">
      <c r="B6" s="6">
        <v>1.65</v>
      </c>
      <c r="C6" s="11">
        <v>1.6195299999999999</v>
      </c>
      <c r="D6" s="28">
        <f t="shared" ref="D6:D28" si="2">2/B6+4/(B6^5-B6)</f>
        <v>1.5901998242938726</v>
      </c>
      <c r="E6" s="7">
        <f t="shared" si="0"/>
        <v>2.9330175706127282E-2</v>
      </c>
      <c r="G6" s="6">
        <v>1.8</v>
      </c>
      <c r="H6" s="11">
        <v>1.52129</v>
      </c>
      <c r="I6" s="28">
        <f t="shared" ref="I6:I17" si="3">2/G6+4/(G6^5-G6)</f>
        <v>1.345088349805331</v>
      </c>
      <c r="J6" s="7">
        <f t="shared" si="1"/>
        <v>0.17620165019466905</v>
      </c>
    </row>
    <row r="7" spans="1:15">
      <c r="B7" s="4">
        <v>1.8</v>
      </c>
      <c r="C7" s="11">
        <v>1.37479</v>
      </c>
      <c r="D7" s="28">
        <f t="shared" si="2"/>
        <v>1.345088349805331</v>
      </c>
      <c r="E7" s="7">
        <f t="shared" si="0"/>
        <v>2.9701650194668971E-2</v>
      </c>
      <c r="G7" s="4">
        <v>2.1</v>
      </c>
      <c r="H7" s="11">
        <v>1.1914899999999999</v>
      </c>
      <c r="I7" s="28">
        <f>2/G7+4/(G7^5-G7)</f>
        <v>1.0556307127769771</v>
      </c>
      <c r="J7" s="7">
        <f t="shared" si="1"/>
        <v>0.13585928722302287</v>
      </c>
    </row>
    <row r="8" spans="1:15">
      <c r="B8" s="6">
        <v>1.95</v>
      </c>
      <c r="C8" s="11">
        <v>1.20268</v>
      </c>
      <c r="D8" s="28">
        <f t="shared" si="2"/>
        <v>1.1780506473604637</v>
      </c>
      <c r="E8" s="7">
        <f t="shared" si="0"/>
        <v>2.4629352639536251E-2</v>
      </c>
      <c r="G8" s="6">
        <v>2.4</v>
      </c>
      <c r="H8" s="11">
        <v>0.97330799999999995</v>
      </c>
      <c r="I8" s="28">
        <f>2/G8+4/(G8^5-G8)</f>
        <v>0.88512919960883762</v>
      </c>
      <c r="J8" s="7">
        <f t="shared" si="1"/>
        <v>8.8178800391162326E-2</v>
      </c>
    </row>
    <row r="9" spans="1:15">
      <c r="B9" s="4">
        <v>2.1</v>
      </c>
      <c r="C9" s="11">
        <v>1.07507</v>
      </c>
      <c r="D9" s="28">
        <f t="shared" si="2"/>
        <v>1.0556307127769771</v>
      </c>
      <c r="E9" s="7">
        <f t="shared" si="0"/>
        <v>1.9439287223022905E-2</v>
      </c>
      <c r="G9" s="4">
        <v>2.7</v>
      </c>
      <c r="H9" s="11">
        <v>0.82551699999999995</v>
      </c>
      <c r="I9" s="28">
        <f t="shared" si="3"/>
        <v>0.76915203715742986</v>
      </c>
      <c r="J9" s="7">
        <f t="shared" si="1"/>
        <v>5.6364962842570088E-2</v>
      </c>
    </row>
    <row r="10" spans="1:15">
      <c r="B10" s="6">
        <v>2.25</v>
      </c>
      <c r="C10" s="11">
        <v>0.97623899999999997</v>
      </c>
      <c r="D10" s="28">
        <f t="shared" si="2"/>
        <v>0.96107146004053212</v>
      </c>
      <c r="E10" s="7">
        <f t="shared" si="0"/>
        <v>1.5167539959467846E-2</v>
      </c>
      <c r="G10" s="6">
        <v>3</v>
      </c>
      <c r="H10" s="11">
        <v>0.72012200000000004</v>
      </c>
      <c r="I10" s="28">
        <f t="shared" si="3"/>
        <v>0.68333333333333335</v>
      </c>
      <c r="J10" s="7">
        <f t="shared" si="1"/>
        <v>3.6788666666666692E-2</v>
      </c>
    </row>
    <row r="11" spans="1:15">
      <c r="B11" s="4">
        <v>2.4</v>
      </c>
      <c r="C11" s="11">
        <v>0.89699099999999998</v>
      </c>
      <c r="D11" s="28">
        <f t="shared" si="2"/>
        <v>0.88512919960883762</v>
      </c>
      <c r="E11" s="7">
        <f t="shared" si="0"/>
        <v>1.1861800391162358E-2</v>
      </c>
      <c r="G11" s="4">
        <v>3.3</v>
      </c>
      <c r="H11" s="11">
        <v>0.64108699999999996</v>
      </c>
      <c r="I11" s="28">
        <f t="shared" si="3"/>
        <v>0.61636845167371457</v>
      </c>
      <c r="J11" s="7">
        <f t="shared" si="1"/>
        <v>2.4718548326285394E-2</v>
      </c>
    </row>
    <row r="12" spans="1:15">
      <c r="B12" s="6">
        <v>2.5499999999999998</v>
      </c>
      <c r="C12" s="11">
        <v>0.83165599999999995</v>
      </c>
      <c r="D12" s="28">
        <f t="shared" si="2"/>
        <v>0.82231111454116723</v>
      </c>
      <c r="E12" s="7">
        <f t="shared" si="0"/>
        <v>9.344885458832719E-3</v>
      </c>
      <c r="G12" s="6">
        <v>3.6</v>
      </c>
      <c r="H12" s="11">
        <v>0.57931299999999997</v>
      </c>
      <c r="I12" s="28">
        <f t="shared" si="3"/>
        <v>0.56221044572857204</v>
      </c>
      <c r="J12" s="7">
        <f t="shared" si="1"/>
        <v>1.7102554271427928E-2</v>
      </c>
    </row>
    <row r="13" spans="1:15">
      <c r="B13" s="4">
        <v>2.7</v>
      </c>
      <c r="C13" s="11">
        <v>0.77658300000000002</v>
      </c>
      <c r="D13" s="28">
        <f t="shared" si="2"/>
        <v>0.76915203715742986</v>
      </c>
      <c r="E13" s="7">
        <f t="shared" si="0"/>
        <v>7.4309628425701657E-3</v>
      </c>
      <c r="G13" s="4">
        <v>3.9</v>
      </c>
      <c r="H13" s="11">
        <v>0.52943200000000001</v>
      </c>
      <c r="I13" s="28">
        <f t="shared" si="3"/>
        <v>0.51727316008016067</v>
      </c>
      <c r="J13" s="7">
        <f t="shared" si="1"/>
        <v>1.2158839919839348E-2</v>
      </c>
    </row>
    <row r="14" spans="1:15">
      <c r="B14" s="6">
        <v>2.85</v>
      </c>
      <c r="C14" s="11">
        <v>0.72932300000000005</v>
      </c>
      <c r="D14" s="28">
        <f t="shared" si="2"/>
        <v>0.72335513451320232</v>
      </c>
      <c r="E14" s="7">
        <f t="shared" si="0"/>
        <v>5.9678654867977299E-3</v>
      </c>
      <c r="G14" s="6">
        <v>4.2</v>
      </c>
      <c r="H14" s="11">
        <v>0.48812100000000003</v>
      </c>
      <c r="I14" s="28">
        <f t="shared" si="3"/>
        <v>0.47926099294125041</v>
      </c>
      <c r="J14" s="7">
        <f t="shared" si="1"/>
        <v>8.8600070587496194E-3</v>
      </c>
    </row>
    <row r="15" spans="1:15">
      <c r="B15" s="4">
        <v>3</v>
      </c>
      <c r="C15" s="11">
        <v>0.68817399999999995</v>
      </c>
      <c r="D15" s="28">
        <f t="shared" si="2"/>
        <v>0.68333333333333335</v>
      </c>
      <c r="E15" s="7">
        <f t="shared" si="0"/>
        <v>4.8406666666666043E-3</v>
      </c>
      <c r="G15" s="4">
        <v>4.5</v>
      </c>
      <c r="H15" s="11">
        <v>0.45321800000000001</v>
      </c>
      <c r="I15" s="28">
        <f t="shared" si="3"/>
        <v>0.44661743485272892</v>
      </c>
      <c r="J15" s="7">
        <f t="shared" si="1"/>
        <v>6.6005651472710869E-3</v>
      </c>
    </row>
    <row r="16" spans="1:15">
      <c r="B16" s="6">
        <v>3.15</v>
      </c>
      <c r="C16" s="11">
        <v>0.65191299999999996</v>
      </c>
      <c r="D16" s="28">
        <f t="shared" si="2"/>
        <v>0.64795052726594393</v>
      </c>
      <c r="E16" s="7">
        <f t="shared" si="0"/>
        <v>3.9624727340560328E-3</v>
      </c>
      <c r="G16" s="6">
        <v>4.8</v>
      </c>
      <c r="H16" s="11">
        <v>0.42325400000000002</v>
      </c>
      <c r="I16" s="28">
        <f t="shared" si="3"/>
        <v>0.4182394637692976</v>
      </c>
      <c r="J16" s="7">
        <f t="shared" si="1"/>
        <v>5.0145362307024155E-3</v>
      </c>
    </row>
    <row r="17" spans="2:10" ht="15.75" thickBot="1">
      <c r="B17" s="4">
        <v>3.3</v>
      </c>
      <c r="C17" s="11">
        <v>0.61964300000000005</v>
      </c>
      <c r="D17" s="28">
        <f t="shared" si="2"/>
        <v>0.61636845167371457</v>
      </c>
      <c r="E17" s="7">
        <f t="shared" si="0"/>
        <v>3.2745483262854869E-3</v>
      </c>
      <c r="G17" s="8">
        <v>5.0999999999999996</v>
      </c>
      <c r="H17" s="12">
        <v>0.39719599999999999</v>
      </c>
      <c r="I17" s="20">
        <f t="shared" si="3"/>
        <v>0.39331791439328767</v>
      </c>
      <c r="J17" s="9">
        <f t="shared" si="1"/>
        <v>3.8780856067123226E-3</v>
      </c>
    </row>
    <row r="18" spans="2:10" ht="15.75" thickBot="1">
      <c r="B18" s="6">
        <v>3.45</v>
      </c>
      <c r="C18" s="11">
        <v>0.59067999999999998</v>
      </c>
      <c r="D18" s="28">
        <f t="shared" si="2"/>
        <v>0.58795230288175937</v>
      </c>
      <c r="E18" s="7">
        <f t="shared" si="0"/>
        <v>2.7276971182406129E-3</v>
      </c>
    </row>
    <row r="19" spans="2:10" ht="15.75" customHeight="1" thickTop="1" thickBot="1">
      <c r="B19" s="4">
        <v>3.6</v>
      </c>
      <c r="C19" s="11">
        <v>0.56450199999999995</v>
      </c>
      <c r="D19" s="28">
        <f t="shared" si="2"/>
        <v>0.56221044572857204</v>
      </c>
      <c r="E19" s="7">
        <f t="shared" si="0"/>
        <v>2.2915542714279091E-3</v>
      </c>
      <c r="G19" s="63" t="s">
        <v>27</v>
      </c>
      <c r="H19" s="64"/>
      <c r="I19" s="64"/>
      <c r="J19" s="65"/>
    </row>
    <row r="20" spans="2:10" ht="15.75" thickBot="1">
      <c r="B20" s="6">
        <v>3.75</v>
      </c>
      <c r="C20" s="11">
        <v>0.54069400000000001</v>
      </c>
      <c r="D20" s="28">
        <f t="shared" si="2"/>
        <v>0.5387546572958235</v>
      </c>
      <c r="E20" s="7">
        <f t="shared" si="0"/>
        <v>1.9393427041765054E-3</v>
      </c>
      <c r="G20" s="66" t="s">
        <v>9</v>
      </c>
      <c r="H20" s="67"/>
      <c r="I20" s="67"/>
      <c r="J20" s="68"/>
    </row>
    <row r="21" spans="2:10" ht="15.75" thickBot="1">
      <c r="B21" s="4">
        <v>3.9</v>
      </c>
      <c r="C21" s="11">
        <v>0.51892499999999997</v>
      </c>
      <c r="D21" s="28">
        <f t="shared" si="2"/>
        <v>0.51727316008016067</v>
      </c>
      <c r="E21" s="7">
        <f t="shared" si="0"/>
        <v>1.6518399198393041E-3</v>
      </c>
      <c r="G21" s="66"/>
      <c r="H21" s="67"/>
      <c r="I21" s="67"/>
      <c r="J21" s="68"/>
    </row>
    <row r="22" spans="2:10">
      <c r="B22" s="6">
        <v>4.05</v>
      </c>
      <c r="C22" s="11">
        <v>0.49892900000000001</v>
      </c>
      <c r="D22" s="28">
        <f t="shared" si="2"/>
        <v>0.49751186027206451</v>
      </c>
      <c r="E22" s="7">
        <f t="shared" si="0"/>
        <v>1.4171397279355014E-3</v>
      </c>
      <c r="G22" s="46"/>
      <c r="H22" s="47"/>
      <c r="I22" s="47"/>
      <c r="J22" s="48"/>
    </row>
    <row r="23" spans="2:10">
      <c r="B23" s="4">
        <v>4.2</v>
      </c>
      <c r="C23" s="11">
        <v>0.48048400000000002</v>
      </c>
      <c r="D23" s="28">
        <f t="shared" si="2"/>
        <v>0.47926099294125041</v>
      </c>
      <c r="E23" s="7">
        <f t="shared" si="0"/>
        <v>1.2230070587496145E-3</v>
      </c>
      <c r="G23" s="49"/>
      <c r="H23" s="50"/>
      <c r="I23" s="50"/>
      <c r="J23" s="51"/>
    </row>
    <row r="24" spans="2:10" ht="15.75" thickBot="1">
      <c r="B24" s="6">
        <v>4.3499999999999996</v>
      </c>
      <c r="C24" s="11">
        <v>0.46340700000000001</v>
      </c>
      <c r="D24" s="28">
        <f t="shared" si="2"/>
        <v>0.46234541780055421</v>
      </c>
      <c r="E24" s="7">
        <f t="shared" si="0"/>
        <v>1.0615821994457986E-3</v>
      </c>
      <c r="G24" s="52"/>
      <c r="H24" s="53"/>
      <c r="I24" s="53"/>
      <c r="J24" s="54"/>
    </row>
    <row r="25" spans="2:10" ht="15.75" thickBot="1">
      <c r="B25" s="4">
        <v>4.5</v>
      </c>
      <c r="C25" s="11">
        <v>0.447544</v>
      </c>
      <c r="D25" s="28">
        <f t="shared" si="2"/>
        <v>0.44661743485272892</v>
      </c>
      <c r="E25" s="7">
        <f t="shared" si="0"/>
        <v>9.2656514727107453E-4</v>
      </c>
      <c r="G25" s="43" t="s">
        <v>10</v>
      </c>
      <c r="H25" s="44"/>
      <c r="I25" s="44"/>
      <c r="J25" s="45"/>
    </row>
    <row r="26" spans="2:10" ht="15.75" thickBot="1">
      <c r="B26" s="6">
        <v>4.6500000000000004</v>
      </c>
      <c r="C26" s="11">
        <v>0.43276399999999998</v>
      </c>
      <c r="D26" s="28">
        <f t="shared" si="2"/>
        <v>0.43195137493569175</v>
      </c>
      <c r="E26" s="7">
        <f t="shared" si="0"/>
        <v>8.1262506430823667E-4</v>
      </c>
      <c r="G26" s="43"/>
      <c r="H26" s="44"/>
      <c r="I26" s="44"/>
      <c r="J26" s="45"/>
    </row>
    <row r="27" spans="2:10">
      <c r="B27" s="4">
        <v>4.8</v>
      </c>
      <c r="C27" s="11">
        <v>0.418956</v>
      </c>
      <c r="D27" s="28">
        <f t="shared" si="2"/>
        <v>0.4182394637692976</v>
      </c>
      <c r="E27" s="7">
        <f t="shared" si="0"/>
        <v>7.1653623070239147E-4</v>
      </c>
      <c r="G27" s="97"/>
      <c r="H27" s="47"/>
      <c r="I27" s="47"/>
      <c r="J27" s="98"/>
    </row>
    <row r="28" spans="2:10" ht="15.75" thickBot="1">
      <c r="B28" s="6">
        <v>4.95</v>
      </c>
      <c r="C28" s="11">
        <v>0.40602300000000002</v>
      </c>
      <c r="D28" s="28">
        <f t="shared" si="2"/>
        <v>0.40538861537751825</v>
      </c>
      <c r="E28" s="7">
        <f t="shared" si="0"/>
        <v>6.3438462248177618E-4</v>
      </c>
      <c r="G28" s="99"/>
      <c r="H28" s="53"/>
      <c r="I28" s="53"/>
      <c r="J28" s="100"/>
    </row>
    <row r="29" spans="2:10" ht="15.75" thickBot="1">
      <c r="B29" s="8">
        <v>5.0999999999999996</v>
      </c>
      <c r="C29" s="12">
        <v>0.39388099999999998</v>
      </c>
      <c r="D29" s="20">
        <f>2/B29+4/(B29^5-B29)</f>
        <v>0.39331791439328767</v>
      </c>
      <c r="E29" s="9">
        <f t="shared" si="0"/>
        <v>5.6308560671231023E-4</v>
      </c>
    </row>
    <row r="32" spans="2:10" ht="15.75" thickBot="1"/>
    <row r="33" spans="5:24" ht="15.75" customHeight="1" thickBot="1">
      <c r="E33" s="101" t="s">
        <v>28</v>
      </c>
      <c r="F33" s="102"/>
      <c r="G33" s="102"/>
      <c r="H33" s="102"/>
      <c r="I33" s="102"/>
      <c r="J33" s="103"/>
    </row>
    <row r="34" spans="5:24" ht="15.75" customHeight="1"/>
    <row r="36" spans="5:24">
      <c r="X36" s="2"/>
    </row>
    <row r="37" spans="5:24" ht="15.75" thickBot="1">
      <c r="X37" s="2"/>
    </row>
    <row r="38" spans="5:24" ht="15.75" customHeight="1">
      <c r="P38" s="36" t="s">
        <v>29</v>
      </c>
      <c r="Q38" s="37"/>
      <c r="R38" s="37"/>
      <c r="S38" s="38" t="s">
        <v>30</v>
      </c>
      <c r="T38" s="38"/>
      <c r="U38" s="38"/>
      <c r="V38" s="37" t="s">
        <v>13</v>
      </c>
      <c r="W38" s="37"/>
      <c r="X38" s="39"/>
    </row>
    <row r="39" spans="5:24" ht="15.75" customHeight="1" thickBot="1">
      <c r="P39" s="40">
        <f>MAX(E5:E29)</f>
        <v>2.9701650194668971E-2</v>
      </c>
      <c r="Q39" s="41"/>
      <c r="R39" s="41"/>
      <c r="S39" s="41">
        <f>MAX(J5:J17)</f>
        <v>0.17620165019466905</v>
      </c>
      <c r="T39" s="41"/>
      <c r="U39" s="41"/>
      <c r="V39" s="41">
        <f>S39/P39</f>
        <v>5.9323858788928421</v>
      </c>
      <c r="W39" s="41"/>
      <c r="X39" s="42"/>
    </row>
    <row r="40" spans="5:24" ht="15.75" thickBot="1">
      <c r="P40" s="2"/>
      <c r="Q40" s="2"/>
      <c r="R40" s="2"/>
      <c r="S40" s="2"/>
    </row>
    <row r="41" spans="5:24">
      <c r="P41" s="36" t="s">
        <v>31</v>
      </c>
      <c r="Q41" s="37"/>
      <c r="R41" s="37"/>
      <c r="S41" s="38" t="s">
        <v>32</v>
      </c>
      <c r="T41" s="38"/>
      <c r="U41" s="38"/>
      <c r="V41" s="37" t="s">
        <v>13</v>
      </c>
      <c r="W41" s="37"/>
      <c r="X41" s="39"/>
    </row>
    <row r="42" spans="5:24" ht="15.75" thickBot="1">
      <c r="P42" s="40">
        <f>AVERAGE(E5:E29)</f>
        <v>7.2664062817630022E-3</v>
      </c>
      <c r="Q42" s="41"/>
      <c r="R42" s="41"/>
      <c r="S42" s="41">
        <f>AVERAGE(J5:J17)</f>
        <v>4.4036161047897607E-2</v>
      </c>
      <c r="T42" s="41"/>
      <c r="U42" s="41"/>
      <c r="V42" s="41">
        <f>S42/P42</f>
        <v>6.0602393178066825</v>
      </c>
      <c r="W42" s="41"/>
      <c r="X42" s="42"/>
    </row>
  </sheetData>
  <mergeCells count="22">
    <mergeCell ref="B2:C3"/>
    <mergeCell ref="D2:E3"/>
    <mergeCell ref="G2:H3"/>
    <mergeCell ref="I2:J3"/>
    <mergeCell ref="G19:J19"/>
    <mergeCell ref="G20:J21"/>
    <mergeCell ref="G22:J24"/>
    <mergeCell ref="G25:J26"/>
    <mergeCell ref="G27:J28"/>
    <mergeCell ref="P39:R39"/>
    <mergeCell ref="P38:R38"/>
    <mergeCell ref="P42:R42"/>
    <mergeCell ref="S42:U42"/>
    <mergeCell ref="V42:X42"/>
    <mergeCell ref="E33:J33"/>
    <mergeCell ref="P41:R41"/>
    <mergeCell ref="S41:U41"/>
    <mergeCell ref="V41:X41"/>
    <mergeCell ref="S39:U39"/>
    <mergeCell ref="V39:X39"/>
    <mergeCell ref="S38:U38"/>
    <mergeCell ref="V38:X3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A z N M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A z N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z T F S k l h S o K g E A A C g D A A A T A B w A R m 9 y b X V s Y X M v U 2 V j d G l v b j E u b S C i G A A o o B Q A A A A A A A A A A A A A A A A A A A A A A A A A A A D t U b 1 K x E A Q r g 3 k H Z a 9 J o E l k I C N k k J y W g p y Z 2 U s Y j J 6 g W T 3 2 J 3 I H c c V 2 l j 4 A t f 5 C i K I v 6 e v M H k j F 6 P o W d n Z O D D M P / N 9 f A Z y L J V k g y 6 G m 6 7 j O m a U a S i Y a n D c I I t Z B e g 6 z B o t 2 r P 2 n F 7 a C 1 r S P T 3 a W W J O g 7 7 K m x o k e j t l B U G i J N r C e D z Z S P c N a J P S F V 3 T D d 3 S U 2 p U o 3 N I N Y y V S b e K r D a s B h y p Y r X o f g c 4 Q e 6 L g z 5 U Z V 0 i 6 J i v c c E S V T W 1 N H E k 2 L b M V V H K k z i M 1 k P B 9 h q F M M B p B f F X G u w q C Y e + 6 D j 0 O C 3 o j p 4 t m u W 7 L 9 t L e m C W 1 j 2 9 c s t o m B 3 Z m 6 H O p D l W u u 6 e D a d j M N 5 P / m I 2 4 9 0 8 t L D Q 7 j C E C c 4 F + + x H K / 2 5 7 z q l / A 2 O 7 z r 0 + I c S X u T z f z n + R I 4 3 U E s B A i 0 A F A A C A A g A A z N M V L a X R m i k A A A A 9 g A A A B I A A A A A A A A A A A A A A A A A A A A A A E N v b m Z p Z y 9 Q Y W N r Y W d l L n h t b F B L A Q I t A B Q A A g A I A A M z T F Q P y u m r p A A A A O k A A A A T A A A A A A A A A A A A A A A A A P A A A A B b Q 2 9 u d G V u d F 9 U e X B l c 1 0 u e G 1 s U E s B A i 0 A F A A C A A g A A z N M V K S W F K g q A Q A A K A M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A A A A A A A A A w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J U M D M 6 M T M 6 M z Y u M T Y 5 N j I 2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y V D A z O j E 1 O j E 2 L j M w M j c y N z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2 / b T g 0 b x I o o a 1 A i v g W k 0 A A A A A A g A A A A A A E G Y A A A A B A A A g A A A A N w 7 Q R O h S a t f U 9 W + X y o h 7 + 9 C k m B u w D / C C L U r 3 z Y 8 + n 6 g A A A A A D o A A A A A C A A A g A A A A y F 2 u b O X f a R a u V l 7 E o a i 0 e o s t 3 N A B i s Q M I p j X y g R 8 c 7 J Q A A A A Y I H t i 7 b 8 F n 8 2 F g H c n R S C 4 I Z R N 0 b 7 U y Q R Y w X 8 3 l W A r p / l K f i 4 I p U y M Q C O N 1 d O r V 4 Y 7 H S S R f L m Q 0 U V O Z U 6 o y A B w H 6 R y O 7 K 0 j 2 B X D T Y o P H O i I 9 A A A A A R u t 2 V 6 e B N V l I I f b L Z S J Y / R l g n j 5 w + O M / P u R F 1 f G E J Y + o f P M Z u e k l m 4 G m z q n k R d 6 A p P O + q a 5 m I x D 2 9 v C 3 t 4 e w G Q = = < / D a t a M a s h u p > 
</file>

<file path=customXml/itemProps1.xml><?xml version="1.0" encoding="utf-8"?>
<ds:datastoreItem xmlns:ds="http://schemas.openxmlformats.org/officeDocument/2006/customXml" ds:itemID="{AEF1EA72-09E1-4DC4-BF2A-B4AD3CF865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Васильев</cp:lastModifiedBy>
  <cp:revision/>
  <dcterms:created xsi:type="dcterms:W3CDTF">2015-06-05T18:19:34Z</dcterms:created>
  <dcterms:modified xsi:type="dcterms:W3CDTF">2022-05-13T07:57:18Z</dcterms:modified>
  <cp:category/>
  <cp:contentStatus/>
</cp:coreProperties>
</file>