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Дима\source\repos\ind3RungeKutt\ind3RungeKutt\"/>
    </mc:Choice>
  </mc:AlternateContent>
  <xr:revisionPtr revIDLastSave="0" documentId="13_ncr:1_{645953F2-01B7-4BA8-9E08-CFBA4C5581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Филиппов №847" sheetId="1" r:id="rId1"/>
    <sheet name="Филиппов №805" sheetId="2" r:id="rId2"/>
    <sheet name="Филиппов №913" sheetId="3" r:id="rId3"/>
    <sheet name="Филиппов №91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72" i="4" l="1"/>
  <c r="Y71" i="4"/>
  <c r="W72" i="4"/>
  <c r="W71" i="4"/>
  <c r="U71" i="4"/>
  <c r="S72" i="4"/>
  <c r="S71" i="4"/>
  <c r="AC33" i="4"/>
  <c r="AA33" i="4"/>
  <c r="AC34" i="4"/>
  <c r="AA34" i="4"/>
  <c r="W34" i="4"/>
  <c r="S34" i="4"/>
  <c r="Y33" i="4"/>
  <c r="W33" i="4"/>
  <c r="U33" i="4"/>
  <c r="S33" i="4"/>
  <c r="E46" i="3"/>
  <c r="G46" i="3" s="1"/>
  <c r="F46" i="3"/>
  <c r="H46" i="3" s="1"/>
  <c r="E47" i="3"/>
  <c r="G47" i="3" s="1"/>
  <c r="F47" i="3"/>
  <c r="H47" i="3" s="1"/>
  <c r="E48" i="3"/>
  <c r="G48" i="3" s="1"/>
  <c r="F48" i="3"/>
  <c r="H48" i="3"/>
  <c r="E49" i="3"/>
  <c r="G49" i="3" s="1"/>
  <c r="F49" i="3"/>
  <c r="H49" i="3" s="1"/>
  <c r="E50" i="3"/>
  <c r="G50" i="3" s="1"/>
  <c r="F50" i="3"/>
  <c r="H50" i="3" s="1"/>
  <c r="E51" i="3"/>
  <c r="F51" i="3"/>
  <c r="H51" i="3" s="1"/>
  <c r="G51" i="3"/>
  <c r="E52" i="3"/>
  <c r="G52" i="3" s="1"/>
  <c r="F52" i="3"/>
  <c r="H52" i="3" s="1"/>
  <c r="E53" i="3"/>
  <c r="F53" i="3"/>
  <c r="H53" i="3" s="1"/>
  <c r="G53" i="3"/>
  <c r="E54" i="3"/>
  <c r="G54" i="3" s="1"/>
  <c r="F54" i="3"/>
  <c r="H54" i="3" s="1"/>
  <c r="E55" i="3"/>
  <c r="G55" i="3" s="1"/>
  <c r="F55" i="3"/>
  <c r="H55" i="3"/>
  <c r="E56" i="3"/>
  <c r="G56" i="3" s="1"/>
  <c r="F56" i="3"/>
  <c r="H56" i="3" s="1"/>
  <c r="E57" i="3"/>
  <c r="F57" i="3"/>
  <c r="H57" i="3" s="1"/>
  <c r="G57" i="3"/>
  <c r="E58" i="3"/>
  <c r="G58" i="3" s="1"/>
  <c r="F58" i="3"/>
  <c r="H58" i="3" s="1"/>
  <c r="E59" i="3"/>
  <c r="G59" i="3" s="1"/>
  <c r="F59" i="3"/>
  <c r="H59" i="3"/>
  <c r="E60" i="3"/>
  <c r="G60" i="3" s="1"/>
  <c r="F60" i="3"/>
  <c r="H60" i="3" s="1"/>
  <c r="E61" i="3"/>
  <c r="G61" i="3" s="1"/>
  <c r="F61" i="3"/>
  <c r="H61" i="3" s="1"/>
  <c r="E62" i="3"/>
  <c r="G62" i="3" s="1"/>
  <c r="F62" i="3"/>
  <c r="H62" i="3"/>
  <c r="E63" i="3"/>
  <c r="G63" i="3" s="1"/>
  <c r="F63" i="3"/>
  <c r="H63" i="3" s="1"/>
  <c r="E64" i="3"/>
  <c r="G64" i="3" s="1"/>
  <c r="F64" i="3"/>
  <c r="H64" i="3"/>
  <c r="E65" i="3"/>
  <c r="G65" i="3" s="1"/>
  <c r="F65" i="3"/>
  <c r="H65" i="3" s="1"/>
  <c r="E66" i="3"/>
  <c r="G66" i="3" s="1"/>
  <c r="F66" i="3"/>
  <c r="H66" i="3" s="1"/>
  <c r="E67" i="3"/>
  <c r="G67" i="3" s="1"/>
  <c r="F67" i="3"/>
  <c r="H67" i="3" s="1"/>
  <c r="E68" i="3"/>
  <c r="G68" i="3" s="1"/>
  <c r="F68" i="3"/>
  <c r="H68" i="3"/>
  <c r="E69" i="3"/>
  <c r="F69" i="3"/>
  <c r="H69" i="3" s="1"/>
  <c r="G69" i="3"/>
  <c r="E70" i="3"/>
  <c r="G70" i="3" s="1"/>
  <c r="F70" i="3"/>
  <c r="H70" i="3" s="1"/>
  <c r="E71" i="3"/>
  <c r="F71" i="3"/>
  <c r="G71" i="3"/>
  <c r="H71" i="3"/>
  <c r="E72" i="3"/>
  <c r="G72" i="3" s="1"/>
  <c r="F72" i="3"/>
  <c r="H72" i="3" s="1"/>
  <c r="E73" i="3"/>
  <c r="F73" i="3"/>
  <c r="H73" i="3" s="1"/>
  <c r="G73" i="3"/>
  <c r="E74" i="3"/>
  <c r="G74" i="3" s="1"/>
  <c r="F74" i="3"/>
  <c r="H74" i="3" s="1"/>
  <c r="E75" i="3"/>
  <c r="G75" i="3" s="1"/>
  <c r="F75" i="3"/>
  <c r="H75" i="3" s="1"/>
  <c r="E76" i="3"/>
  <c r="G76" i="3" s="1"/>
  <c r="F76" i="3"/>
  <c r="H76" i="3"/>
  <c r="E77" i="3"/>
  <c r="G77" i="3" s="1"/>
  <c r="F77" i="3"/>
  <c r="H77" i="3" s="1"/>
  <c r="E78" i="3"/>
  <c r="G78" i="3" s="1"/>
  <c r="F78" i="3"/>
  <c r="H78" i="3" s="1"/>
  <c r="E79" i="3"/>
  <c r="G79" i="3" s="1"/>
  <c r="F79" i="3"/>
  <c r="H79" i="3" s="1"/>
  <c r="E80" i="3"/>
  <c r="G80" i="3" s="1"/>
  <c r="F80" i="3"/>
  <c r="H80" i="3"/>
  <c r="E81" i="3"/>
  <c r="G81" i="3" s="1"/>
  <c r="F81" i="3"/>
  <c r="H81" i="3" s="1"/>
  <c r="E82" i="3"/>
  <c r="G82" i="3" s="1"/>
  <c r="F82" i="3"/>
  <c r="H82" i="3" s="1"/>
  <c r="E83" i="3"/>
  <c r="F83" i="3"/>
  <c r="H83" i="3" s="1"/>
  <c r="G83" i="3"/>
  <c r="E84" i="3"/>
  <c r="G84" i="3" s="1"/>
  <c r="F84" i="3"/>
  <c r="H84" i="3" s="1"/>
  <c r="E85" i="3"/>
  <c r="F85" i="3"/>
  <c r="H85" i="3" s="1"/>
  <c r="G85" i="3"/>
  <c r="E86" i="3"/>
  <c r="G86" i="3" s="1"/>
  <c r="F86" i="3"/>
  <c r="H86" i="3" s="1"/>
  <c r="E87" i="3"/>
  <c r="G87" i="3" s="1"/>
  <c r="F87" i="3"/>
  <c r="H87" i="3"/>
  <c r="E88" i="3"/>
  <c r="G88" i="3" s="1"/>
  <c r="F88" i="3"/>
  <c r="H88" i="3" s="1"/>
  <c r="E89" i="3"/>
  <c r="F89" i="3"/>
  <c r="H89" i="3" s="1"/>
  <c r="G89" i="3"/>
  <c r="E90" i="3"/>
  <c r="G90" i="3" s="1"/>
  <c r="F90" i="3"/>
  <c r="H90" i="3" s="1"/>
  <c r="E91" i="3"/>
  <c r="G91" i="3" s="1"/>
  <c r="F91" i="3"/>
  <c r="H91" i="3"/>
  <c r="E92" i="3"/>
  <c r="G92" i="3" s="1"/>
  <c r="F92" i="3"/>
  <c r="H92" i="3" s="1"/>
  <c r="E93" i="3"/>
  <c r="G93" i="3" s="1"/>
  <c r="F93" i="3"/>
  <c r="H93" i="3" s="1"/>
  <c r="E94" i="3"/>
  <c r="G94" i="3" s="1"/>
  <c r="F94" i="3"/>
  <c r="H94" i="3"/>
  <c r="E95" i="3"/>
  <c r="G95" i="3" s="1"/>
  <c r="F95" i="3"/>
  <c r="H95" i="3" s="1"/>
  <c r="E96" i="3"/>
  <c r="G96" i="3" s="1"/>
  <c r="F96" i="3"/>
  <c r="H96" i="3"/>
  <c r="E97" i="3"/>
  <c r="G97" i="3" s="1"/>
  <c r="F97" i="3"/>
  <c r="H97" i="3" s="1"/>
  <c r="E98" i="3"/>
  <c r="G98" i="3" s="1"/>
  <c r="F98" i="3"/>
  <c r="H98" i="3"/>
  <c r="E99" i="3"/>
  <c r="F99" i="3"/>
  <c r="H99" i="3" s="1"/>
  <c r="G99" i="3"/>
  <c r="E100" i="3"/>
  <c r="G100" i="3" s="1"/>
  <c r="F100" i="3"/>
  <c r="H100" i="3"/>
  <c r="E101" i="3"/>
  <c r="G101" i="3" s="1"/>
  <c r="F101" i="3"/>
  <c r="H101" i="3" s="1"/>
  <c r="E102" i="3"/>
  <c r="G102" i="3" s="1"/>
  <c r="F102" i="3"/>
  <c r="H102" i="3" s="1"/>
  <c r="E103" i="3"/>
  <c r="F103" i="3"/>
  <c r="G103" i="3"/>
  <c r="H103" i="3"/>
  <c r="E104" i="3"/>
  <c r="G104" i="3" s="1"/>
  <c r="F104" i="3"/>
  <c r="H104" i="3" s="1"/>
  <c r="E105" i="3"/>
  <c r="G105" i="3" s="1"/>
  <c r="F105" i="3"/>
  <c r="H105" i="3"/>
  <c r="M26" i="3"/>
  <c r="O26" i="3" s="1"/>
  <c r="N26" i="3"/>
  <c r="P26" i="3" s="1"/>
  <c r="M27" i="3"/>
  <c r="O27" i="3" s="1"/>
  <c r="N27" i="3"/>
  <c r="P27" i="3"/>
  <c r="M28" i="3"/>
  <c r="O28" i="3" s="1"/>
  <c r="N28" i="3"/>
  <c r="P28" i="3"/>
  <c r="M29" i="3"/>
  <c r="O29" i="3" s="1"/>
  <c r="N29" i="3"/>
  <c r="P29" i="3" s="1"/>
  <c r="M30" i="3"/>
  <c r="O30" i="3" s="1"/>
  <c r="N30" i="3"/>
  <c r="P30" i="3"/>
  <c r="M31" i="3"/>
  <c r="O31" i="3" s="1"/>
  <c r="N31" i="3"/>
  <c r="P31" i="3" s="1"/>
  <c r="M32" i="3"/>
  <c r="O32" i="3" s="1"/>
  <c r="N32" i="3"/>
  <c r="P32" i="3"/>
  <c r="M33" i="3"/>
  <c r="O33" i="3" s="1"/>
  <c r="N33" i="3"/>
  <c r="P33" i="3" s="1"/>
  <c r="M34" i="3"/>
  <c r="O34" i="3" s="1"/>
  <c r="N34" i="3"/>
  <c r="P34" i="3"/>
  <c r="M35" i="3"/>
  <c r="N35" i="3"/>
  <c r="P35" i="3" s="1"/>
  <c r="O35" i="3"/>
  <c r="M36" i="3"/>
  <c r="O36" i="3" s="1"/>
  <c r="N36" i="3"/>
  <c r="P36" i="3"/>
  <c r="M37" i="3"/>
  <c r="N37" i="3"/>
  <c r="O37" i="3"/>
  <c r="P37" i="3"/>
  <c r="M38" i="3"/>
  <c r="O38" i="3" s="1"/>
  <c r="N38" i="3"/>
  <c r="P38" i="3" s="1"/>
  <c r="M39" i="3"/>
  <c r="N39" i="3"/>
  <c r="P39" i="3" s="1"/>
  <c r="O39" i="3"/>
  <c r="M40" i="3"/>
  <c r="O40" i="3" s="1"/>
  <c r="N40" i="3"/>
  <c r="P40" i="3" s="1"/>
  <c r="M41" i="3"/>
  <c r="O41" i="3" s="1"/>
  <c r="N41" i="3"/>
  <c r="P41" i="3"/>
  <c r="M42" i="3"/>
  <c r="O42" i="3" s="1"/>
  <c r="N42" i="3"/>
  <c r="P42" i="3" s="1"/>
  <c r="M43" i="3"/>
  <c r="O43" i="3" s="1"/>
  <c r="N43" i="3"/>
  <c r="P43" i="3"/>
  <c r="M44" i="3"/>
  <c r="O44" i="3" s="1"/>
  <c r="N44" i="3"/>
  <c r="P44" i="3"/>
  <c r="M45" i="3"/>
  <c r="O45" i="3" s="1"/>
  <c r="N45" i="3"/>
  <c r="P45" i="3"/>
  <c r="M46" i="3"/>
  <c r="O46" i="3" s="1"/>
  <c r="N46" i="3"/>
  <c r="P46" i="3" s="1"/>
  <c r="M47" i="3"/>
  <c r="O47" i="3" s="1"/>
  <c r="N47" i="3"/>
  <c r="P47" i="3" s="1"/>
  <c r="M48" i="3"/>
  <c r="O48" i="3" s="1"/>
  <c r="N48" i="3"/>
  <c r="P48" i="3"/>
  <c r="M49" i="3"/>
  <c r="O49" i="3" s="1"/>
  <c r="N49" i="3"/>
  <c r="P49" i="3" s="1"/>
  <c r="M50" i="3"/>
  <c r="O50" i="3" s="1"/>
  <c r="N50" i="3"/>
  <c r="P50" i="3" s="1"/>
  <c r="M51" i="3"/>
  <c r="O51" i="3" s="1"/>
  <c r="N51" i="3"/>
  <c r="P51" i="3" s="1"/>
  <c r="M52" i="3"/>
  <c r="O52" i="3" s="1"/>
  <c r="N52" i="3"/>
  <c r="P52" i="3"/>
  <c r="M53" i="3"/>
  <c r="N53" i="3"/>
  <c r="O53" i="3"/>
  <c r="P53" i="3"/>
  <c r="M54" i="3"/>
  <c r="O54" i="3" s="1"/>
  <c r="N54" i="3"/>
  <c r="P54" i="3" s="1"/>
  <c r="M55" i="3"/>
  <c r="O55" i="3" s="1"/>
  <c r="N55" i="3"/>
  <c r="P55" i="3" s="1"/>
  <c r="M6" i="4"/>
  <c r="O6" i="4" s="1"/>
  <c r="N6" i="4"/>
  <c r="P6" i="4" s="1"/>
  <c r="M7" i="4"/>
  <c r="N7" i="4"/>
  <c r="O7" i="4"/>
  <c r="P7" i="4"/>
  <c r="M8" i="4"/>
  <c r="O8" i="4" s="1"/>
  <c r="N8" i="4"/>
  <c r="P8" i="4" s="1"/>
  <c r="M9" i="4"/>
  <c r="N9" i="4"/>
  <c r="O9" i="4"/>
  <c r="P9" i="4"/>
  <c r="M10" i="4"/>
  <c r="O10" i="4" s="1"/>
  <c r="N10" i="4"/>
  <c r="P10" i="4" s="1"/>
  <c r="M11" i="4"/>
  <c r="N11" i="4"/>
  <c r="O11" i="4"/>
  <c r="P11" i="4"/>
  <c r="M12" i="4"/>
  <c r="O12" i="4" s="1"/>
  <c r="N12" i="4"/>
  <c r="P12" i="4" s="1"/>
  <c r="M13" i="4"/>
  <c r="O13" i="4" s="1"/>
  <c r="N13" i="4"/>
  <c r="P13" i="4" s="1"/>
  <c r="M14" i="4"/>
  <c r="O14" i="4" s="1"/>
  <c r="N14" i="4"/>
  <c r="P14" i="4" s="1"/>
  <c r="M15" i="4"/>
  <c r="N15" i="4"/>
  <c r="O15" i="4"/>
  <c r="P15" i="4"/>
  <c r="M16" i="4"/>
  <c r="O16" i="4" s="1"/>
  <c r="N16" i="4"/>
  <c r="P16" i="4" s="1"/>
  <c r="M17" i="4"/>
  <c r="N17" i="4"/>
  <c r="O17" i="4"/>
  <c r="P17" i="4"/>
  <c r="M18" i="4"/>
  <c r="O18" i="4" s="1"/>
  <c r="N18" i="4"/>
  <c r="P18" i="4" s="1"/>
  <c r="M19" i="4"/>
  <c r="O19" i="4" s="1"/>
  <c r="N19" i="4"/>
  <c r="P19" i="4" s="1"/>
  <c r="M20" i="4"/>
  <c r="O20" i="4" s="1"/>
  <c r="N20" i="4"/>
  <c r="P20" i="4" s="1"/>
  <c r="M21" i="4"/>
  <c r="O21" i="4" s="1"/>
  <c r="N21" i="4"/>
  <c r="P21" i="4" s="1"/>
  <c r="M22" i="4"/>
  <c r="O22" i="4" s="1"/>
  <c r="N22" i="4"/>
  <c r="P22" i="4" s="1"/>
  <c r="M23" i="4"/>
  <c r="N23" i="4"/>
  <c r="O23" i="4"/>
  <c r="P23" i="4"/>
  <c r="M24" i="4"/>
  <c r="O24" i="4" s="1"/>
  <c r="N24" i="4"/>
  <c r="P24" i="4" s="1"/>
  <c r="M25" i="4"/>
  <c r="N25" i="4"/>
  <c r="O25" i="4"/>
  <c r="P25" i="4"/>
  <c r="M26" i="4"/>
  <c r="O26" i="4" s="1"/>
  <c r="N26" i="4"/>
  <c r="P26" i="4" s="1"/>
  <c r="M27" i="4"/>
  <c r="O27" i="4" s="1"/>
  <c r="N27" i="4"/>
  <c r="P27" i="4" s="1"/>
  <c r="M28" i="4"/>
  <c r="O28" i="4" s="1"/>
  <c r="N28" i="4"/>
  <c r="P28" i="4" s="1"/>
  <c r="M29" i="4"/>
  <c r="O29" i="4" s="1"/>
  <c r="N29" i="4"/>
  <c r="P29" i="4" s="1"/>
  <c r="M30" i="4"/>
  <c r="O30" i="4" s="1"/>
  <c r="N30" i="4"/>
  <c r="P30" i="4" s="1"/>
  <c r="M31" i="4"/>
  <c r="N31" i="4"/>
  <c r="O31" i="4"/>
  <c r="P31" i="4"/>
  <c r="M32" i="4"/>
  <c r="O32" i="4" s="1"/>
  <c r="N32" i="4"/>
  <c r="P32" i="4" s="1"/>
  <c r="M33" i="4"/>
  <c r="N33" i="4"/>
  <c r="P33" i="4" s="1"/>
  <c r="O33" i="4"/>
  <c r="M34" i="4"/>
  <c r="O34" i="4" s="1"/>
  <c r="N34" i="4"/>
  <c r="P34" i="4" s="1"/>
  <c r="M35" i="4"/>
  <c r="N35" i="4"/>
  <c r="P35" i="4" s="1"/>
  <c r="M36" i="4"/>
  <c r="N36" i="4"/>
  <c r="M37" i="4"/>
  <c r="N37" i="4"/>
  <c r="M38" i="4"/>
  <c r="N38" i="4"/>
  <c r="M39" i="4"/>
  <c r="N39" i="4"/>
  <c r="M40" i="4"/>
  <c r="N40" i="4"/>
  <c r="M41" i="4"/>
  <c r="N41" i="4"/>
  <c r="M42" i="4"/>
  <c r="N42" i="4"/>
  <c r="M43" i="4"/>
  <c r="N43" i="4"/>
  <c r="M44" i="4"/>
  <c r="N44" i="4"/>
  <c r="M45" i="4"/>
  <c r="N45" i="4"/>
  <c r="M46" i="4"/>
  <c r="N46" i="4"/>
  <c r="M47" i="4"/>
  <c r="N47" i="4"/>
  <c r="M48" i="4"/>
  <c r="N48" i="4"/>
  <c r="M49" i="4"/>
  <c r="N49" i="4"/>
  <c r="M50" i="4"/>
  <c r="N50" i="4"/>
  <c r="M51" i="4"/>
  <c r="N51" i="4"/>
  <c r="M52" i="4"/>
  <c r="N52" i="4"/>
  <c r="M53" i="4"/>
  <c r="N53" i="4"/>
  <c r="M54" i="4"/>
  <c r="N54" i="4"/>
  <c r="M55" i="4"/>
  <c r="N55" i="4"/>
  <c r="N5" i="4"/>
  <c r="P5" i="4" s="1"/>
  <c r="M5" i="4"/>
  <c r="O5" i="4" s="1"/>
  <c r="K35" i="4" a="1"/>
  <c r="K35" i="4" s="1"/>
  <c r="O35" i="4" s="1"/>
  <c r="K36" i="4" a="1"/>
  <c r="K36" i="4" s="1"/>
  <c r="O36" i="4" s="1"/>
  <c r="L36" i="4" a="1"/>
  <c r="L36" i="4" s="1"/>
  <c r="K37" i="4" a="1"/>
  <c r="K37" i="4" s="1"/>
  <c r="O37" i="4" s="1"/>
  <c r="L37" i="4" a="1"/>
  <c r="L37" i="4" s="1"/>
  <c r="K38" i="4" a="1"/>
  <c r="K38" i="4" s="1"/>
  <c r="L38" i="4" a="1"/>
  <c r="L38" i="4" s="1"/>
  <c r="P38" i="4" s="1"/>
  <c r="K39" i="4" a="1"/>
  <c r="K39" i="4" s="1"/>
  <c r="O39" i="4" s="1"/>
  <c r="L39" i="4" a="1"/>
  <c r="L39" i="4" s="1"/>
  <c r="P39" i="4" s="1"/>
  <c r="K40" i="4" a="1"/>
  <c r="K40" i="4" s="1"/>
  <c r="O40" i="4" s="1"/>
  <c r="L40" i="4" a="1"/>
  <c r="L40" i="4" s="1"/>
  <c r="K41" i="4" a="1"/>
  <c r="K41" i="4" s="1"/>
  <c r="O41" i="4" s="1"/>
  <c r="L41" i="4" a="1"/>
  <c r="L41" i="4" s="1"/>
  <c r="K42" i="4" a="1"/>
  <c r="K42" i="4" s="1"/>
  <c r="L42" i="4" a="1"/>
  <c r="L42" i="4" s="1"/>
  <c r="P42" i="4" s="1"/>
  <c r="K43" i="4" a="1"/>
  <c r="K43" i="4" s="1"/>
  <c r="O43" i="4" s="1"/>
  <c r="L43" i="4" a="1"/>
  <c r="L43" i="4" s="1"/>
  <c r="P43" i="4" s="1"/>
  <c r="K44" i="4" a="1"/>
  <c r="K44" i="4" s="1"/>
  <c r="O44" i="4" s="1"/>
  <c r="L44" i="4" a="1"/>
  <c r="L44" i="4" s="1"/>
  <c r="K45" i="4" a="1"/>
  <c r="K45" i="4" s="1"/>
  <c r="O45" i="4" s="1"/>
  <c r="L45" i="4" a="1"/>
  <c r="L45" i="4" s="1"/>
  <c r="K46" i="4" a="1"/>
  <c r="K46" i="4" s="1"/>
  <c r="L46" i="4" a="1"/>
  <c r="L46" i="4" s="1"/>
  <c r="P46" i="4" s="1"/>
  <c r="K47" i="4" a="1"/>
  <c r="K47" i="4" s="1"/>
  <c r="O47" i="4" s="1"/>
  <c r="L47" i="4" a="1"/>
  <c r="L47" i="4" s="1"/>
  <c r="P47" i="4" s="1"/>
  <c r="K48" i="4" a="1"/>
  <c r="K48" i="4" s="1"/>
  <c r="O48" i="4" s="1"/>
  <c r="L48" i="4" a="1"/>
  <c r="L48" i="4" s="1"/>
  <c r="K49" i="4" a="1"/>
  <c r="K49" i="4" s="1"/>
  <c r="O49" i="4" s="1"/>
  <c r="L49" i="4" a="1"/>
  <c r="L49" i="4" s="1"/>
  <c r="K50" i="4" a="1"/>
  <c r="K50" i="4" s="1"/>
  <c r="L50" i="4" a="1"/>
  <c r="L50" i="4" s="1"/>
  <c r="P50" i="4" s="1"/>
  <c r="K51" i="4" a="1"/>
  <c r="K51" i="4" s="1"/>
  <c r="O51" i="4" s="1"/>
  <c r="L51" i="4" a="1"/>
  <c r="L51" i="4" s="1"/>
  <c r="P51" i="4" s="1"/>
  <c r="K52" i="4" a="1"/>
  <c r="K52" i="4" s="1"/>
  <c r="O52" i="4" s="1"/>
  <c r="L52" i="4" a="1"/>
  <c r="L52" i="4" s="1"/>
  <c r="K53" i="4" a="1"/>
  <c r="K53" i="4" s="1"/>
  <c r="O53" i="4" s="1"/>
  <c r="L53" i="4" a="1"/>
  <c r="L53" i="4" s="1"/>
  <c r="K54" i="4" a="1"/>
  <c r="K54" i="4" s="1"/>
  <c r="L54" i="4" a="1"/>
  <c r="L54" i="4" s="1"/>
  <c r="P54" i="4" s="1"/>
  <c r="K55" i="4" a="1"/>
  <c r="K55" i="4" s="1"/>
  <c r="O55" i="4" s="1"/>
  <c r="L55" i="4" a="1"/>
  <c r="L55" i="4" s="1"/>
  <c r="P55" i="4" s="1"/>
  <c r="C90" i="4" a="1"/>
  <c r="C90" i="4" s="1"/>
  <c r="C91" i="4" a="1"/>
  <c r="C91" i="4" s="1"/>
  <c r="D91" i="4" a="1"/>
  <c r="D91" i="4" s="1"/>
  <c r="C92" i="4" a="1"/>
  <c r="C92" i="4" s="1"/>
  <c r="D92" i="4" a="1"/>
  <c r="D92" i="4" s="1"/>
  <c r="C93" i="4" a="1"/>
  <c r="C93" i="4" s="1"/>
  <c r="D93" i="4" a="1"/>
  <c r="D93" i="4" s="1"/>
  <c r="C94" i="4" a="1"/>
  <c r="C94" i="4" s="1"/>
  <c r="D94" i="4" a="1"/>
  <c r="D94" i="4" s="1"/>
  <c r="C95" i="4" a="1"/>
  <c r="C95" i="4" s="1"/>
  <c r="D95" i="4" a="1"/>
  <c r="D95" i="4" s="1"/>
  <c r="C96" i="4" a="1"/>
  <c r="C96" i="4" s="1"/>
  <c r="D96" i="4" a="1"/>
  <c r="D96" i="4" s="1"/>
  <c r="C97" i="4" a="1"/>
  <c r="C97" i="4" s="1"/>
  <c r="D97" i="4" a="1"/>
  <c r="D97" i="4" s="1"/>
  <c r="C98" i="4" a="1"/>
  <c r="C98" i="4" s="1"/>
  <c r="D98" i="4" a="1"/>
  <c r="D98" i="4" s="1"/>
  <c r="C99" i="4" a="1"/>
  <c r="C99" i="4" s="1"/>
  <c r="D99" i="4" a="1"/>
  <c r="D99" i="4" s="1"/>
  <c r="C100" i="4" a="1"/>
  <c r="C100" i="4" s="1"/>
  <c r="D100" i="4" a="1"/>
  <c r="D100" i="4" s="1"/>
  <c r="C101" i="4" a="1"/>
  <c r="C101" i="4" s="1"/>
  <c r="D101" i="4" a="1"/>
  <c r="D101" i="4" s="1"/>
  <c r="C102" i="4" a="1"/>
  <c r="C102" i="4" s="1"/>
  <c r="D102" i="4" a="1"/>
  <c r="D102" i="4" s="1"/>
  <c r="C103" i="4" a="1"/>
  <c r="C103" i="4" s="1"/>
  <c r="D103" i="4" a="1"/>
  <c r="D103" i="4" s="1"/>
  <c r="C104" i="4" a="1"/>
  <c r="C104" i="4" s="1"/>
  <c r="D104" i="4" a="1"/>
  <c r="D104" i="4" s="1"/>
  <c r="C105" i="4" a="1"/>
  <c r="C105" i="4" s="1"/>
  <c r="D105" i="4" a="1"/>
  <c r="D105" i="4" s="1"/>
  <c r="E66" i="4"/>
  <c r="G66" i="4" s="1"/>
  <c r="F66" i="4"/>
  <c r="H66" i="4" s="1"/>
  <c r="E67" i="4"/>
  <c r="G67" i="4" s="1"/>
  <c r="F67" i="4"/>
  <c r="H67" i="4" s="1"/>
  <c r="E68" i="4"/>
  <c r="G68" i="4" s="1"/>
  <c r="F68" i="4"/>
  <c r="H68" i="4" s="1"/>
  <c r="E69" i="4"/>
  <c r="G69" i="4" s="1"/>
  <c r="F69" i="4"/>
  <c r="H69" i="4" s="1"/>
  <c r="E70" i="4"/>
  <c r="G70" i="4" s="1"/>
  <c r="F70" i="4"/>
  <c r="H70" i="4" s="1"/>
  <c r="E71" i="4"/>
  <c r="G71" i="4" s="1"/>
  <c r="F71" i="4"/>
  <c r="H71" i="4"/>
  <c r="E72" i="4"/>
  <c r="G72" i="4" s="1"/>
  <c r="F72" i="4"/>
  <c r="H72" i="4" s="1"/>
  <c r="E73" i="4"/>
  <c r="G73" i="4" s="1"/>
  <c r="F73" i="4"/>
  <c r="H73" i="4" s="1"/>
  <c r="E74" i="4"/>
  <c r="G74" i="4" s="1"/>
  <c r="F74" i="4"/>
  <c r="H74" i="4" s="1"/>
  <c r="E75" i="4"/>
  <c r="G75" i="4" s="1"/>
  <c r="F75" i="4"/>
  <c r="H75" i="4" s="1"/>
  <c r="E76" i="4"/>
  <c r="G76" i="4" s="1"/>
  <c r="F76" i="4"/>
  <c r="H76" i="4" s="1"/>
  <c r="E77" i="4"/>
  <c r="G77" i="4" s="1"/>
  <c r="F77" i="4"/>
  <c r="H77" i="4" s="1"/>
  <c r="E78" i="4"/>
  <c r="G78" i="4" s="1"/>
  <c r="F78" i="4"/>
  <c r="H78" i="4" s="1"/>
  <c r="E79" i="4"/>
  <c r="G79" i="4" s="1"/>
  <c r="F79" i="4"/>
  <c r="H79" i="4" s="1"/>
  <c r="E80" i="4"/>
  <c r="G80" i="4" s="1"/>
  <c r="F80" i="4"/>
  <c r="H80" i="4" s="1"/>
  <c r="E81" i="4"/>
  <c r="G81" i="4" s="1"/>
  <c r="F81" i="4"/>
  <c r="H81" i="4" s="1"/>
  <c r="E82" i="4"/>
  <c r="G82" i="4" s="1"/>
  <c r="F82" i="4"/>
  <c r="H82" i="4" s="1"/>
  <c r="E83" i="4"/>
  <c r="G83" i="4" s="1"/>
  <c r="F83" i="4"/>
  <c r="H83" i="4" s="1"/>
  <c r="E84" i="4"/>
  <c r="G84" i="4" s="1"/>
  <c r="F84" i="4"/>
  <c r="H84" i="4" s="1"/>
  <c r="E85" i="4"/>
  <c r="G85" i="4" s="1"/>
  <c r="F85" i="4"/>
  <c r="H85" i="4"/>
  <c r="E86" i="4"/>
  <c r="G86" i="4" s="1"/>
  <c r="F86" i="4"/>
  <c r="H86" i="4" s="1"/>
  <c r="E87" i="4"/>
  <c r="G87" i="4" s="1"/>
  <c r="F87" i="4"/>
  <c r="H87" i="4" s="1"/>
  <c r="E88" i="4"/>
  <c r="G88" i="4" s="1"/>
  <c r="F88" i="4"/>
  <c r="H88" i="4" s="1"/>
  <c r="E89" i="4"/>
  <c r="G89" i="4" s="1"/>
  <c r="F89" i="4"/>
  <c r="H89" i="4" s="1"/>
  <c r="E90" i="4"/>
  <c r="F90" i="4"/>
  <c r="H90" i="4" s="1"/>
  <c r="E91" i="4"/>
  <c r="F91" i="4"/>
  <c r="E92" i="4"/>
  <c r="F92" i="4"/>
  <c r="E93" i="4"/>
  <c r="F93" i="4"/>
  <c r="E94" i="4"/>
  <c r="F94" i="4"/>
  <c r="E95" i="4"/>
  <c r="F95" i="4"/>
  <c r="E96" i="4"/>
  <c r="F96" i="4"/>
  <c r="E97" i="4"/>
  <c r="F97" i="4"/>
  <c r="E98" i="4"/>
  <c r="F98" i="4"/>
  <c r="E99" i="4"/>
  <c r="F99" i="4"/>
  <c r="E100" i="4"/>
  <c r="F100" i="4"/>
  <c r="E101" i="4"/>
  <c r="F101" i="4"/>
  <c r="E102" i="4"/>
  <c r="F102" i="4"/>
  <c r="E103" i="4"/>
  <c r="F103" i="4"/>
  <c r="E104" i="4"/>
  <c r="F104" i="4"/>
  <c r="E105" i="4"/>
  <c r="F105" i="4"/>
  <c r="E65" i="4"/>
  <c r="G65" i="4" s="1"/>
  <c r="F65" i="4"/>
  <c r="H65" i="4" s="1"/>
  <c r="E46" i="4"/>
  <c r="G46" i="4" s="1"/>
  <c r="F46" i="4"/>
  <c r="H46" i="4" s="1"/>
  <c r="E47" i="4"/>
  <c r="G47" i="4" s="1"/>
  <c r="F47" i="4"/>
  <c r="H47" i="4" s="1"/>
  <c r="E48" i="4"/>
  <c r="G48" i="4" s="1"/>
  <c r="F48" i="4"/>
  <c r="H48" i="4" s="1"/>
  <c r="E49" i="4"/>
  <c r="G49" i="4" s="1"/>
  <c r="F49" i="4"/>
  <c r="H49" i="4" s="1"/>
  <c r="E50" i="4"/>
  <c r="G50" i="4" s="1"/>
  <c r="F50" i="4"/>
  <c r="H50" i="4" s="1"/>
  <c r="E51" i="4"/>
  <c r="G51" i="4" s="1"/>
  <c r="F51" i="4"/>
  <c r="H51" i="4" s="1"/>
  <c r="E52" i="4"/>
  <c r="G52" i="4" s="1"/>
  <c r="F52" i="4"/>
  <c r="H52" i="4" s="1"/>
  <c r="E53" i="4"/>
  <c r="G53" i="4" s="1"/>
  <c r="F53" i="4"/>
  <c r="H53" i="4" s="1"/>
  <c r="E54" i="4"/>
  <c r="G54" i="4" s="1"/>
  <c r="F54" i="4"/>
  <c r="H54" i="4" s="1"/>
  <c r="E55" i="4"/>
  <c r="G55" i="4" s="1"/>
  <c r="F55" i="4"/>
  <c r="H55" i="4" s="1"/>
  <c r="E56" i="4"/>
  <c r="G56" i="4" s="1"/>
  <c r="F56" i="4"/>
  <c r="H56" i="4" s="1"/>
  <c r="E57" i="4"/>
  <c r="G57" i="4" s="1"/>
  <c r="F57" i="4"/>
  <c r="H57" i="4" s="1"/>
  <c r="E58" i="4"/>
  <c r="G58" i="4" s="1"/>
  <c r="F58" i="4"/>
  <c r="H58" i="4" s="1"/>
  <c r="E59" i="4"/>
  <c r="G59" i="4" s="1"/>
  <c r="F59" i="4"/>
  <c r="H59" i="4" s="1"/>
  <c r="E60" i="4"/>
  <c r="G60" i="4" s="1"/>
  <c r="F60" i="4"/>
  <c r="H60" i="4"/>
  <c r="E61" i="4"/>
  <c r="G61" i="4" s="1"/>
  <c r="F61" i="4"/>
  <c r="H61" i="4" s="1"/>
  <c r="E62" i="4"/>
  <c r="G62" i="4" s="1"/>
  <c r="F62" i="4"/>
  <c r="H62" i="4" s="1"/>
  <c r="E63" i="4"/>
  <c r="G63" i="4" s="1"/>
  <c r="F63" i="4"/>
  <c r="H63" i="4" s="1"/>
  <c r="E64" i="4"/>
  <c r="G64" i="4" s="1"/>
  <c r="F64" i="4"/>
  <c r="H64" i="4" s="1"/>
  <c r="E6" i="4"/>
  <c r="G6" i="4" s="1"/>
  <c r="F6" i="4"/>
  <c r="H6" i="4" s="1"/>
  <c r="E7" i="4"/>
  <c r="G7" i="4" s="1"/>
  <c r="F7" i="4"/>
  <c r="H7" i="4" s="1"/>
  <c r="E8" i="4"/>
  <c r="F8" i="4"/>
  <c r="H8" i="4" s="1"/>
  <c r="G8" i="4"/>
  <c r="E9" i="4"/>
  <c r="G9" i="4" s="1"/>
  <c r="F9" i="4"/>
  <c r="H9" i="4" s="1"/>
  <c r="E10" i="4"/>
  <c r="G10" i="4" s="1"/>
  <c r="F10" i="4"/>
  <c r="H10" i="4" s="1"/>
  <c r="E11" i="4"/>
  <c r="G11" i="4" s="1"/>
  <c r="F11" i="4"/>
  <c r="H11" i="4" s="1"/>
  <c r="E12" i="4"/>
  <c r="G12" i="4" s="1"/>
  <c r="F12" i="4"/>
  <c r="H12" i="4" s="1"/>
  <c r="E13" i="4"/>
  <c r="G13" i="4" s="1"/>
  <c r="F13" i="4"/>
  <c r="H13" i="4" s="1"/>
  <c r="E14" i="4"/>
  <c r="G14" i="4" s="1"/>
  <c r="F14" i="4"/>
  <c r="H14" i="4" s="1"/>
  <c r="E15" i="4"/>
  <c r="G15" i="4" s="1"/>
  <c r="F15" i="4"/>
  <c r="H15" i="4" s="1"/>
  <c r="E16" i="4"/>
  <c r="G16" i="4" s="1"/>
  <c r="F16" i="4"/>
  <c r="H16" i="4" s="1"/>
  <c r="E17" i="4"/>
  <c r="G17" i="4" s="1"/>
  <c r="F17" i="4"/>
  <c r="H17" i="4" s="1"/>
  <c r="E18" i="4"/>
  <c r="G18" i="4" s="1"/>
  <c r="F18" i="4"/>
  <c r="H18" i="4" s="1"/>
  <c r="E19" i="4"/>
  <c r="G19" i="4" s="1"/>
  <c r="F19" i="4"/>
  <c r="H19" i="4" s="1"/>
  <c r="E20" i="4"/>
  <c r="G20" i="4" s="1"/>
  <c r="F20" i="4"/>
  <c r="H20" i="4" s="1"/>
  <c r="E21" i="4"/>
  <c r="G21" i="4" s="1"/>
  <c r="F21" i="4"/>
  <c r="H21" i="4" s="1"/>
  <c r="E22" i="4"/>
  <c r="G22" i="4" s="1"/>
  <c r="F22" i="4"/>
  <c r="H22" i="4" s="1"/>
  <c r="E23" i="4"/>
  <c r="G23" i="4" s="1"/>
  <c r="F23" i="4"/>
  <c r="H23" i="4" s="1"/>
  <c r="E24" i="4"/>
  <c r="G24" i="4" s="1"/>
  <c r="F24" i="4"/>
  <c r="H24" i="4" s="1"/>
  <c r="E25" i="4"/>
  <c r="G25" i="4" s="1"/>
  <c r="F25" i="4"/>
  <c r="H25" i="4" s="1"/>
  <c r="E26" i="4"/>
  <c r="G26" i="4" s="1"/>
  <c r="F26" i="4"/>
  <c r="H26" i="4"/>
  <c r="E27" i="4"/>
  <c r="G27" i="4" s="1"/>
  <c r="F27" i="4"/>
  <c r="H27" i="4" s="1"/>
  <c r="E28" i="4"/>
  <c r="G28" i="4" s="1"/>
  <c r="F28" i="4"/>
  <c r="H28" i="4" s="1"/>
  <c r="E29" i="4"/>
  <c r="G29" i="4" s="1"/>
  <c r="F29" i="4"/>
  <c r="H29" i="4" s="1"/>
  <c r="E30" i="4"/>
  <c r="G30" i="4" s="1"/>
  <c r="F30" i="4"/>
  <c r="H30" i="4" s="1"/>
  <c r="E31" i="4"/>
  <c r="G31" i="4" s="1"/>
  <c r="F31" i="4"/>
  <c r="H31" i="4" s="1"/>
  <c r="E32" i="4"/>
  <c r="G32" i="4" s="1"/>
  <c r="F32" i="4"/>
  <c r="H32" i="4" s="1"/>
  <c r="E33" i="4"/>
  <c r="G33" i="4" s="1"/>
  <c r="F33" i="4"/>
  <c r="H33" i="4" s="1"/>
  <c r="E34" i="4"/>
  <c r="G34" i="4" s="1"/>
  <c r="F34" i="4"/>
  <c r="H34" i="4" s="1"/>
  <c r="E35" i="4"/>
  <c r="G35" i="4" s="1"/>
  <c r="F35" i="4"/>
  <c r="H35" i="4" s="1"/>
  <c r="E36" i="4"/>
  <c r="G36" i="4" s="1"/>
  <c r="F36" i="4"/>
  <c r="H36" i="4" s="1"/>
  <c r="E37" i="4"/>
  <c r="G37" i="4" s="1"/>
  <c r="F37" i="4"/>
  <c r="H37" i="4" s="1"/>
  <c r="E38" i="4"/>
  <c r="G38" i="4" s="1"/>
  <c r="F38" i="4"/>
  <c r="H38" i="4" s="1"/>
  <c r="E39" i="4"/>
  <c r="G39" i="4" s="1"/>
  <c r="F39" i="4"/>
  <c r="H39" i="4" s="1"/>
  <c r="E40" i="4"/>
  <c r="G40" i="4" s="1"/>
  <c r="F40" i="4"/>
  <c r="H40" i="4" s="1"/>
  <c r="E41" i="4"/>
  <c r="G41" i="4" s="1"/>
  <c r="F41" i="4"/>
  <c r="H41" i="4" s="1"/>
  <c r="E42" i="4"/>
  <c r="G42" i="4" s="1"/>
  <c r="F42" i="4"/>
  <c r="H42" i="4" s="1"/>
  <c r="E43" i="4"/>
  <c r="G43" i="4" s="1"/>
  <c r="F43" i="4"/>
  <c r="H43" i="4" s="1"/>
  <c r="E44" i="4"/>
  <c r="G44" i="4" s="1"/>
  <c r="F44" i="4"/>
  <c r="H44" i="4" s="1"/>
  <c r="E45" i="4"/>
  <c r="G45" i="4" s="1"/>
  <c r="F45" i="4"/>
  <c r="H45" i="4" s="1"/>
  <c r="F5" i="4"/>
  <c r="H5" i="4" s="1"/>
  <c r="E5" i="4"/>
  <c r="G5" i="4" s="1"/>
  <c r="M6" i="3"/>
  <c r="O6" i="3" s="1"/>
  <c r="N6" i="3"/>
  <c r="P6" i="3" s="1"/>
  <c r="M7" i="3"/>
  <c r="O7" i="3" s="1"/>
  <c r="N7" i="3"/>
  <c r="P7" i="3" s="1"/>
  <c r="M8" i="3"/>
  <c r="O8" i="3" s="1"/>
  <c r="N8" i="3"/>
  <c r="P8" i="3" s="1"/>
  <c r="M9" i="3"/>
  <c r="O9" i="3" s="1"/>
  <c r="N9" i="3"/>
  <c r="P9" i="3" s="1"/>
  <c r="M10" i="3"/>
  <c r="O10" i="3" s="1"/>
  <c r="N10" i="3"/>
  <c r="P10" i="3" s="1"/>
  <c r="M11" i="3"/>
  <c r="O11" i="3" s="1"/>
  <c r="N11" i="3"/>
  <c r="P11" i="3" s="1"/>
  <c r="M12" i="3"/>
  <c r="O12" i="3" s="1"/>
  <c r="N12" i="3"/>
  <c r="P12" i="3" s="1"/>
  <c r="M13" i="3"/>
  <c r="O13" i="3" s="1"/>
  <c r="N13" i="3"/>
  <c r="P13" i="3" s="1"/>
  <c r="M14" i="3"/>
  <c r="O14" i="3" s="1"/>
  <c r="N14" i="3"/>
  <c r="P14" i="3" s="1"/>
  <c r="M15" i="3"/>
  <c r="O15" i="3" s="1"/>
  <c r="N15" i="3"/>
  <c r="P15" i="3" s="1"/>
  <c r="M16" i="3"/>
  <c r="O16" i="3" s="1"/>
  <c r="N16" i="3"/>
  <c r="P16" i="3" s="1"/>
  <c r="M17" i="3"/>
  <c r="O17" i="3" s="1"/>
  <c r="N17" i="3"/>
  <c r="P17" i="3" s="1"/>
  <c r="M18" i="3"/>
  <c r="O18" i="3" s="1"/>
  <c r="N18" i="3"/>
  <c r="P18" i="3" s="1"/>
  <c r="M19" i="3"/>
  <c r="O19" i="3" s="1"/>
  <c r="N19" i="3"/>
  <c r="P19" i="3" s="1"/>
  <c r="M20" i="3"/>
  <c r="O20" i="3" s="1"/>
  <c r="N20" i="3"/>
  <c r="P20" i="3" s="1"/>
  <c r="M21" i="3"/>
  <c r="O21" i="3" s="1"/>
  <c r="N21" i="3"/>
  <c r="P21" i="3" s="1"/>
  <c r="M22" i="3"/>
  <c r="O22" i="3" s="1"/>
  <c r="N22" i="3"/>
  <c r="P22" i="3" s="1"/>
  <c r="M23" i="3"/>
  <c r="O23" i="3" s="1"/>
  <c r="N23" i="3"/>
  <c r="P23" i="3" s="1"/>
  <c r="M24" i="3"/>
  <c r="O24" i="3" s="1"/>
  <c r="N24" i="3"/>
  <c r="P24" i="3" s="1"/>
  <c r="M25" i="3"/>
  <c r="O25" i="3" s="1"/>
  <c r="N25" i="3"/>
  <c r="P25" i="3" s="1"/>
  <c r="N5" i="3"/>
  <c r="P5" i="3" s="1"/>
  <c r="Y60" i="3" s="1"/>
  <c r="M5" i="3"/>
  <c r="O5" i="3" s="1"/>
  <c r="H16" i="3"/>
  <c r="G32" i="3"/>
  <c r="E45" i="3"/>
  <c r="G45" i="3" s="1"/>
  <c r="F45" i="3"/>
  <c r="H45" i="3" s="1"/>
  <c r="E6" i="3"/>
  <c r="G6" i="3" s="1"/>
  <c r="F6" i="3"/>
  <c r="H6" i="3" s="1"/>
  <c r="E7" i="3"/>
  <c r="G7" i="3" s="1"/>
  <c r="F7" i="3"/>
  <c r="H7" i="3" s="1"/>
  <c r="E8" i="3"/>
  <c r="G8" i="3" s="1"/>
  <c r="F8" i="3"/>
  <c r="H8" i="3" s="1"/>
  <c r="E9" i="3"/>
  <c r="G9" i="3" s="1"/>
  <c r="F9" i="3"/>
  <c r="H9" i="3" s="1"/>
  <c r="E10" i="3"/>
  <c r="G10" i="3" s="1"/>
  <c r="F10" i="3"/>
  <c r="H10" i="3" s="1"/>
  <c r="E11" i="3"/>
  <c r="G11" i="3" s="1"/>
  <c r="F11" i="3"/>
  <c r="H11" i="3" s="1"/>
  <c r="E12" i="3"/>
  <c r="G12" i="3" s="1"/>
  <c r="F12" i="3"/>
  <c r="H12" i="3" s="1"/>
  <c r="E13" i="3"/>
  <c r="G13" i="3" s="1"/>
  <c r="F13" i="3"/>
  <c r="H13" i="3" s="1"/>
  <c r="E14" i="3"/>
  <c r="G14" i="3" s="1"/>
  <c r="F14" i="3"/>
  <c r="H14" i="3" s="1"/>
  <c r="E15" i="3"/>
  <c r="G15" i="3" s="1"/>
  <c r="F15" i="3"/>
  <c r="H15" i="3" s="1"/>
  <c r="E16" i="3"/>
  <c r="G16" i="3" s="1"/>
  <c r="F16" i="3"/>
  <c r="E17" i="3"/>
  <c r="G17" i="3" s="1"/>
  <c r="F17" i="3"/>
  <c r="H17" i="3" s="1"/>
  <c r="E18" i="3"/>
  <c r="G18" i="3" s="1"/>
  <c r="F18" i="3"/>
  <c r="H18" i="3" s="1"/>
  <c r="E19" i="3"/>
  <c r="G19" i="3" s="1"/>
  <c r="F19" i="3"/>
  <c r="H19" i="3" s="1"/>
  <c r="E20" i="3"/>
  <c r="G20" i="3" s="1"/>
  <c r="F20" i="3"/>
  <c r="H20" i="3" s="1"/>
  <c r="E21" i="3"/>
  <c r="G21" i="3" s="1"/>
  <c r="F21" i="3"/>
  <c r="H21" i="3" s="1"/>
  <c r="E22" i="3"/>
  <c r="G22" i="3" s="1"/>
  <c r="F22" i="3"/>
  <c r="H22" i="3" s="1"/>
  <c r="E23" i="3"/>
  <c r="G23" i="3" s="1"/>
  <c r="F23" i="3"/>
  <c r="H23" i="3" s="1"/>
  <c r="E24" i="3"/>
  <c r="G24" i="3" s="1"/>
  <c r="F24" i="3"/>
  <c r="H24" i="3" s="1"/>
  <c r="E25" i="3"/>
  <c r="G25" i="3" s="1"/>
  <c r="F25" i="3"/>
  <c r="H25" i="3" s="1"/>
  <c r="E26" i="3"/>
  <c r="G26" i="3" s="1"/>
  <c r="F26" i="3"/>
  <c r="H26" i="3" s="1"/>
  <c r="E27" i="3"/>
  <c r="G27" i="3" s="1"/>
  <c r="F27" i="3"/>
  <c r="H27" i="3" s="1"/>
  <c r="E28" i="3"/>
  <c r="G28" i="3" s="1"/>
  <c r="F28" i="3"/>
  <c r="H28" i="3" s="1"/>
  <c r="E29" i="3"/>
  <c r="G29" i="3" s="1"/>
  <c r="F29" i="3"/>
  <c r="H29" i="3" s="1"/>
  <c r="E30" i="3"/>
  <c r="G30" i="3" s="1"/>
  <c r="F30" i="3"/>
  <c r="H30" i="3" s="1"/>
  <c r="E31" i="3"/>
  <c r="G31" i="3" s="1"/>
  <c r="F31" i="3"/>
  <c r="H31" i="3" s="1"/>
  <c r="E32" i="3"/>
  <c r="F32" i="3"/>
  <c r="H32" i="3" s="1"/>
  <c r="E33" i="3"/>
  <c r="G33" i="3" s="1"/>
  <c r="F33" i="3"/>
  <c r="H33" i="3" s="1"/>
  <c r="E34" i="3"/>
  <c r="G34" i="3" s="1"/>
  <c r="F34" i="3"/>
  <c r="H34" i="3" s="1"/>
  <c r="E35" i="3"/>
  <c r="G35" i="3" s="1"/>
  <c r="F35" i="3"/>
  <c r="H35" i="3" s="1"/>
  <c r="E36" i="3"/>
  <c r="G36" i="3" s="1"/>
  <c r="F36" i="3"/>
  <c r="H36" i="3" s="1"/>
  <c r="E37" i="3"/>
  <c r="G37" i="3" s="1"/>
  <c r="F37" i="3"/>
  <c r="H37" i="3" s="1"/>
  <c r="E38" i="3"/>
  <c r="G38" i="3" s="1"/>
  <c r="F38" i="3"/>
  <c r="H38" i="3" s="1"/>
  <c r="E39" i="3"/>
  <c r="G39" i="3" s="1"/>
  <c r="F39" i="3"/>
  <c r="H39" i="3" s="1"/>
  <c r="E40" i="3"/>
  <c r="G40" i="3" s="1"/>
  <c r="F40" i="3"/>
  <c r="H40" i="3" s="1"/>
  <c r="E41" i="3"/>
  <c r="G41" i="3" s="1"/>
  <c r="F41" i="3"/>
  <c r="H41" i="3" s="1"/>
  <c r="E42" i="3"/>
  <c r="G42" i="3" s="1"/>
  <c r="F42" i="3"/>
  <c r="H42" i="3" s="1"/>
  <c r="E43" i="3"/>
  <c r="G43" i="3" s="1"/>
  <c r="F43" i="3"/>
  <c r="H43" i="3" s="1"/>
  <c r="E44" i="3"/>
  <c r="G44" i="3" s="1"/>
  <c r="F44" i="3"/>
  <c r="H44" i="3" s="1"/>
  <c r="F5" i="3"/>
  <c r="H5" i="3" s="1"/>
  <c r="E5" i="3"/>
  <c r="G5" i="3" s="1"/>
  <c r="O38" i="4" l="1"/>
  <c r="P53" i="4"/>
  <c r="P49" i="4"/>
  <c r="P45" i="4"/>
  <c r="P41" i="4"/>
  <c r="P37" i="4"/>
  <c r="O50" i="4"/>
  <c r="H103" i="4"/>
  <c r="H99" i="4"/>
  <c r="O42" i="4"/>
  <c r="P52" i="4"/>
  <c r="P48" i="4"/>
  <c r="P44" i="4"/>
  <c r="P40" i="4"/>
  <c r="P36" i="4"/>
  <c r="O54" i="4"/>
  <c r="O46" i="4"/>
  <c r="W27" i="3"/>
  <c r="W60" i="3"/>
  <c r="AC60" i="3" s="1"/>
  <c r="U27" i="3"/>
  <c r="Y27" i="3"/>
  <c r="S60" i="3"/>
  <c r="U60" i="3"/>
  <c r="AC27" i="3"/>
  <c r="S27" i="3"/>
  <c r="AA27" i="3" s="1"/>
  <c r="H93" i="4"/>
  <c r="H105" i="4"/>
  <c r="H97" i="4"/>
  <c r="G92" i="4"/>
  <c r="H101" i="4"/>
  <c r="H95" i="4"/>
  <c r="H91" i="4"/>
  <c r="H104" i="4"/>
  <c r="G98" i="4"/>
  <c r="G95" i="4"/>
  <c r="G104" i="4"/>
  <c r="G101" i="4"/>
  <c r="H94" i="4"/>
  <c r="H100" i="4"/>
  <c r="G94" i="4"/>
  <c r="G91" i="4"/>
  <c r="G100" i="4"/>
  <c r="G97" i="4"/>
  <c r="G103" i="4"/>
  <c r="H96" i="4"/>
  <c r="G90" i="4"/>
  <c r="H98" i="4"/>
  <c r="H102" i="4"/>
  <c r="G96" i="4"/>
  <c r="G93" i="4"/>
  <c r="G105" i="4"/>
  <c r="G102" i="4"/>
  <c r="G99" i="4"/>
  <c r="H92" i="4"/>
  <c r="Q6" i="2"/>
  <c r="T6" i="2" s="1"/>
  <c r="R6" i="2"/>
  <c r="U6" i="2" s="1"/>
  <c r="S6" i="2"/>
  <c r="V6" i="2" s="1"/>
  <c r="Q7" i="2"/>
  <c r="T7" i="2" s="1"/>
  <c r="R7" i="2"/>
  <c r="U7" i="2" s="1"/>
  <c r="S7" i="2"/>
  <c r="V7" i="2" s="1"/>
  <c r="Q8" i="2"/>
  <c r="T8" i="2" s="1"/>
  <c r="R8" i="2"/>
  <c r="U8" i="2" s="1"/>
  <c r="S8" i="2"/>
  <c r="V8" i="2" s="1"/>
  <c r="Q9" i="2"/>
  <c r="T9" i="2" s="1"/>
  <c r="R9" i="2"/>
  <c r="U9" i="2" s="1"/>
  <c r="S9" i="2"/>
  <c r="V9" i="2" s="1"/>
  <c r="Q10" i="2"/>
  <c r="T10" i="2" s="1"/>
  <c r="R10" i="2"/>
  <c r="U10" i="2" s="1"/>
  <c r="S10" i="2"/>
  <c r="V10" i="2" s="1"/>
  <c r="Q11" i="2"/>
  <c r="T11" i="2" s="1"/>
  <c r="R11" i="2"/>
  <c r="U11" i="2" s="1"/>
  <c r="S11" i="2"/>
  <c r="V11" i="2" s="1"/>
  <c r="Q12" i="2"/>
  <c r="T12" i="2" s="1"/>
  <c r="R12" i="2"/>
  <c r="U12" i="2" s="1"/>
  <c r="S12" i="2"/>
  <c r="V12" i="2" s="1"/>
  <c r="Q13" i="2"/>
  <c r="T13" i="2" s="1"/>
  <c r="R13" i="2"/>
  <c r="U13" i="2" s="1"/>
  <c r="S13" i="2"/>
  <c r="V13" i="2" s="1"/>
  <c r="Q14" i="2"/>
  <c r="T14" i="2" s="1"/>
  <c r="R14" i="2"/>
  <c r="U14" i="2" s="1"/>
  <c r="S14" i="2"/>
  <c r="V14" i="2" s="1"/>
  <c r="Q15" i="2"/>
  <c r="T15" i="2" s="1"/>
  <c r="R15" i="2"/>
  <c r="U15" i="2" s="1"/>
  <c r="S15" i="2"/>
  <c r="V15" i="2" s="1"/>
  <c r="Q16" i="2"/>
  <c r="T16" i="2" s="1"/>
  <c r="R16" i="2"/>
  <c r="U16" i="2" s="1"/>
  <c r="S16" i="2"/>
  <c r="V16" i="2" s="1"/>
  <c r="Q17" i="2"/>
  <c r="T17" i="2" s="1"/>
  <c r="R17" i="2"/>
  <c r="U17" i="2" s="1"/>
  <c r="S17" i="2"/>
  <c r="V17" i="2" s="1"/>
  <c r="Q18" i="2"/>
  <c r="T18" i="2" s="1"/>
  <c r="R18" i="2"/>
  <c r="U18" i="2" s="1"/>
  <c r="S18" i="2"/>
  <c r="V18" i="2" s="1"/>
  <c r="Q19" i="2"/>
  <c r="T19" i="2" s="1"/>
  <c r="R19" i="2"/>
  <c r="U19" i="2" s="1"/>
  <c r="S19" i="2"/>
  <c r="V19" i="2" s="1"/>
  <c r="Q20" i="2"/>
  <c r="T20" i="2" s="1"/>
  <c r="R20" i="2"/>
  <c r="U20" i="2" s="1"/>
  <c r="S20" i="2"/>
  <c r="V20" i="2" s="1"/>
  <c r="Q21" i="2"/>
  <c r="T21" i="2" s="1"/>
  <c r="R21" i="2"/>
  <c r="U21" i="2" s="1"/>
  <c r="S21" i="2"/>
  <c r="V21" i="2" s="1"/>
  <c r="Q22" i="2"/>
  <c r="T22" i="2" s="1"/>
  <c r="R22" i="2"/>
  <c r="U22" i="2" s="1"/>
  <c r="S22" i="2"/>
  <c r="V22" i="2" s="1"/>
  <c r="Q23" i="2"/>
  <c r="T23" i="2" s="1"/>
  <c r="R23" i="2"/>
  <c r="U23" i="2" s="1"/>
  <c r="S23" i="2"/>
  <c r="V23" i="2" s="1"/>
  <c r="Q24" i="2"/>
  <c r="T24" i="2" s="1"/>
  <c r="R24" i="2"/>
  <c r="U24" i="2" s="1"/>
  <c r="S24" i="2"/>
  <c r="V24" i="2" s="1"/>
  <c r="Q25" i="2"/>
  <c r="T25" i="2" s="1"/>
  <c r="R25" i="2"/>
  <c r="U25" i="2" s="1"/>
  <c r="S25" i="2"/>
  <c r="V25" i="2" s="1"/>
  <c r="Q26" i="2"/>
  <c r="T26" i="2" s="1"/>
  <c r="R26" i="2"/>
  <c r="U26" i="2" s="1"/>
  <c r="S26" i="2"/>
  <c r="V26" i="2" s="1"/>
  <c r="Q27" i="2"/>
  <c r="T27" i="2" s="1"/>
  <c r="R27" i="2"/>
  <c r="U27" i="2" s="1"/>
  <c r="S27" i="2"/>
  <c r="V27" i="2" s="1"/>
  <c r="Q28" i="2"/>
  <c r="T28" i="2" s="1"/>
  <c r="R28" i="2"/>
  <c r="U28" i="2" s="1"/>
  <c r="S28" i="2"/>
  <c r="V28" i="2" s="1"/>
  <c r="Q29" i="2"/>
  <c r="T29" i="2" s="1"/>
  <c r="R29" i="2"/>
  <c r="U29" i="2" s="1"/>
  <c r="S29" i="2"/>
  <c r="V29" i="2" s="1"/>
  <c r="Q30" i="2"/>
  <c r="T30" i="2" s="1"/>
  <c r="R30" i="2"/>
  <c r="U30" i="2" s="1"/>
  <c r="S30" i="2"/>
  <c r="V30" i="2" s="1"/>
  <c r="Q31" i="2"/>
  <c r="T31" i="2" s="1"/>
  <c r="R31" i="2"/>
  <c r="U31" i="2" s="1"/>
  <c r="S31" i="2"/>
  <c r="V31" i="2" s="1"/>
  <c r="Q32" i="2"/>
  <c r="T32" i="2" s="1"/>
  <c r="R32" i="2"/>
  <c r="U32" i="2" s="1"/>
  <c r="S32" i="2"/>
  <c r="V32" i="2" s="1"/>
  <c r="Q33" i="2"/>
  <c r="T33" i="2" s="1"/>
  <c r="R33" i="2"/>
  <c r="U33" i="2" s="1"/>
  <c r="S33" i="2"/>
  <c r="V33" i="2" s="1"/>
  <c r="Q34" i="2"/>
  <c r="T34" i="2" s="1"/>
  <c r="R34" i="2"/>
  <c r="U34" i="2" s="1"/>
  <c r="S34" i="2"/>
  <c r="V34" i="2" s="1"/>
  <c r="Q35" i="2"/>
  <c r="T35" i="2" s="1"/>
  <c r="R35" i="2"/>
  <c r="U35" i="2" s="1"/>
  <c r="S35" i="2"/>
  <c r="V35" i="2" s="1"/>
  <c r="S5" i="2"/>
  <c r="V5" i="2" s="1"/>
  <c r="R5" i="2"/>
  <c r="U5" i="2" s="1"/>
  <c r="Q5" i="2"/>
  <c r="T5" i="2" s="1"/>
  <c r="K15" i="2"/>
  <c r="I21" i="2"/>
  <c r="F6" i="2"/>
  <c r="I6" i="2" s="1"/>
  <c r="G6" i="2"/>
  <c r="J6" i="2" s="1"/>
  <c r="H6" i="2"/>
  <c r="K6" i="2" s="1"/>
  <c r="F7" i="2"/>
  <c r="I7" i="2" s="1"/>
  <c r="G7" i="2"/>
  <c r="J7" i="2" s="1"/>
  <c r="H7" i="2"/>
  <c r="K7" i="2" s="1"/>
  <c r="F8" i="2"/>
  <c r="I8" i="2" s="1"/>
  <c r="G8" i="2"/>
  <c r="J8" i="2" s="1"/>
  <c r="H8" i="2"/>
  <c r="K8" i="2" s="1"/>
  <c r="F9" i="2"/>
  <c r="I9" i="2" s="1"/>
  <c r="G9" i="2"/>
  <c r="J9" i="2" s="1"/>
  <c r="H9" i="2"/>
  <c r="K9" i="2" s="1"/>
  <c r="F10" i="2"/>
  <c r="I10" i="2" s="1"/>
  <c r="G10" i="2"/>
  <c r="J10" i="2" s="1"/>
  <c r="H10" i="2"/>
  <c r="K10" i="2" s="1"/>
  <c r="F11" i="2"/>
  <c r="I11" i="2" s="1"/>
  <c r="G11" i="2"/>
  <c r="J11" i="2" s="1"/>
  <c r="H11" i="2"/>
  <c r="K11" i="2" s="1"/>
  <c r="F12" i="2"/>
  <c r="I12" i="2" s="1"/>
  <c r="G12" i="2"/>
  <c r="J12" i="2" s="1"/>
  <c r="H12" i="2"/>
  <c r="K12" i="2" s="1"/>
  <c r="F13" i="2"/>
  <c r="I13" i="2" s="1"/>
  <c r="G13" i="2"/>
  <c r="J13" i="2" s="1"/>
  <c r="H13" i="2"/>
  <c r="K13" i="2" s="1"/>
  <c r="F14" i="2"/>
  <c r="I14" i="2" s="1"/>
  <c r="G14" i="2"/>
  <c r="J14" i="2" s="1"/>
  <c r="H14" i="2"/>
  <c r="K14" i="2" s="1"/>
  <c r="F15" i="2"/>
  <c r="I15" i="2" s="1"/>
  <c r="G15" i="2"/>
  <c r="J15" i="2" s="1"/>
  <c r="H15" i="2"/>
  <c r="F16" i="2"/>
  <c r="I16" i="2" s="1"/>
  <c r="G16" i="2"/>
  <c r="J16" i="2" s="1"/>
  <c r="H16" i="2"/>
  <c r="K16" i="2" s="1"/>
  <c r="F17" i="2"/>
  <c r="I17" i="2" s="1"/>
  <c r="G17" i="2"/>
  <c r="J17" i="2" s="1"/>
  <c r="H17" i="2"/>
  <c r="K17" i="2" s="1"/>
  <c r="F18" i="2"/>
  <c r="I18" i="2" s="1"/>
  <c r="G18" i="2"/>
  <c r="J18" i="2" s="1"/>
  <c r="H18" i="2"/>
  <c r="K18" i="2" s="1"/>
  <c r="F19" i="2"/>
  <c r="I19" i="2" s="1"/>
  <c r="G19" i="2"/>
  <c r="J19" i="2" s="1"/>
  <c r="H19" i="2"/>
  <c r="K19" i="2" s="1"/>
  <c r="F20" i="2"/>
  <c r="I20" i="2" s="1"/>
  <c r="G20" i="2"/>
  <c r="J20" i="2" s="1"/>
  <c r="H20" i="2"/>
  <c r="K20" i="2" s="1"/>
  <c r="F21" i="2"/>
  <c r="G21" i="2"/>
  <c r="J21" i="2" s="1"/>
  <c r="H21" i="2"/>
  <c r="K21" i="2" s="1"/>
  <c r="F22" i="2"/>
  <c r="I22" i="2" s="1"/>
  <c r="G22" i="2"/>
  <c r="J22" i="2" s="1"/>
  <c r="H22" i="2"/>
  <c r="K22" i="2" s="1"/>
  <c r="F23" i="2"/>
  <c r="I23" i="2" s="1"/>
  <c r="G23" i="2"/>
  <c r="J23" i="2" s="1"/>
  <c r="H23" i="2"/>
  <c r="K23" i="2" s="1"/>
  <c r="F24" i="2"/>
  <c r="I24" i="2" s="1"/>
  <c r="G24" i="2"/>
  <c r="J24" i="2" s="1"/>
  <c r="H24" i="2"/>
  <c r="K24" i="2" s="1"/>
  <c r="F25" i="2"/>
  <c r="I25" i="2" s="1"/>
  <c r="G25" i="2"/>
  <c r="J25" i="2" s="1"/>
  <c r="H25" i="2"/>
  <c r="K25" i="2" s="1"/>
  <c r="F26" i="2"/>
  <c r="I26" i="2" s="1"/>
  <c r="G26" i="2"/>
  <c r="J26" i="2" s="1"/>
  <c r="H26" i="2"/>
  <c r="K26" i="2" s="1"/>
  <c r="F27" i="2"/>
  <c r="I27" i="2" s="1"/>
  <c r="G27" i="2"/>
  <c r="J27" i="2" s="1"/>
  <c r="H27" i="2"/>
  <c r="K27" i="2" s="1"/>
  <c r="F28" i="2"/>
  <c r="I28" i="2" s="1"/>
  <c r="G28" i="2"/>
  <c r="J28" i="2" s="1"/>
  <c r="H28" i="2"/>
  <c r="K28" i="2" s="1"/>
  <c r="F29" i="2"/>
  <c r="I29" i="2" s="1"/>
  <c r="G29" i="2"/>
  <c r="J29" i="2" s="1"/>
  <c r="H29" i="2"/>
  <c r="K29" i="2" s="1"/>
  <c r="F30" i="2"/>
  <c r="I30" i="2" s="1"/>
  <c r="G30" i="2"/>
  <c r="J30" i="2" s="1"/>
  <c r="H30" i="2"/>
  <c r="K30" i="2" s="1"/>
  <c r="F31" i="2"/>
  <c r="I31" i="2" s="1"/>
  <c r="G31" i="2"/>
  <c r="J31" i="2" s="1"/>
  <c r="H31" i="2"/>
  <c r="K31" i="2" s="1"/>
  <c r="F32" i="2"/>
  <c r="I32" i="2" s="1"/>
  <c r="G32" i="2"/>
  <c r="J32" i="2" s="1"/>
  <c r="H32" i="2"/>
  <c r="K32" i="2" s="1"/>
  <c r="F33" i="2"/>
  <c r="I33" i="2" s="1"/>
  <c r="G33" i="2"/>
  <c r="J33" i="2" s="1"/>
  <c r="H33" i="2"/>
  <c r="K33" i="2" s="1"/>
  <c r="F34" i="2"/>
  <c r="I34" i="2" s="1"/>
  <c r="G34" i="2"/>
  <c r="J34" i="2" s="1"/>
  <c r="H34" i="2"/>
  <c r="K34" i="2" s="1"/>
  <c r="F35" i="2"/>
  <c r="I35" i="2" s="1"/>
  <c r="G35" i="2"/>
  <c r="J35" i="2" s="1"/>
  <c r="H35" i="2"/>
  <c r="K35" i="2" s="1"/>
  <c r="F36" i="2"/>
  <c r="I36" i="2" s="1"/>
  <c r="G36" i="2"/>
  <c r="J36" i="2" s="1"/>
  <c r="H36" i="2"/>
  <c r="K36" i="2" s="1"/>
  <c r="F37" i="2"/>
  <c r="I37" i="2" s="1"/>
  <c r="G37" i="2"/>
  <c r="J37" i="2" s="1"/>
  <c r="H37" i="2"/>
  <c r="K37" i="2" s="1"/>
  <c r="F38" i="2"/>
  <c r="I38" i="2" s="1"/>
  <c r="G38" i="2"/>
  <c r="J38" i="2" s="1"/>
  <c r="H38" i="2"/>
  <c r="K38" i="2" s="1"/>
  <c r="F39" i="2"/>
  <c r="I39" i="2" s="1"/>
  <c r="G39" i="2"/>
  <c r="J39" i="2" s="1"/>
  <c r="H39" i="2"/>
  <c r="K39" i="2" s="1"/>
  <c r="F40" i="2"/>
  <c r="I40" i="2" s="1"/>
  <c r="G40" i="2"/>
  <c r="J40" i="2" s="1"/>
  <c r="H40" i="2"/>
  <c r="K40" i="2" s="1"/>
  <c r="F41" i="2"/>
  <c r="I41" i="2" s="1"/>
  <c r="G41" i="2"/>
  <c r="J41" i="2" s="1"/>
  <c r="H41" i="2"/>
  <c r="K41" i="2" s="1"/>
  <c r="F42" i="2"/>
  <c r="I42" i="2" s="1"/>
  <c r="G42" i="2"/>
  <c r="J42" i="2" s="1"/>
  <c r="H42" i="2"/>
  <c r="K42" i="2" s="1"/>
  <c r="F43" i="2"/>
  <c r="I43" i="2" s="1"/>
  <c r="G43" i="2"/>
  <c r="J43" i="2" s="1"/>
  <c r="H43" i="2"/>
  <c r="K43" i="2" s="1"/>
  <c r="F44" i="2"/>
  <c r="I44" i="2" s="1"/>
  <c r="G44" i="2"/>
  <c r="J44" i="2" s="1"/>
  <c r="H44" i="2"/>
  <c r="K44" i="2" s="1"/>
  <c r="F45" i="2"/>
  <c r="I45" i="2" s="1"/>
  <c r="G45" i="2"/>
  <c r="J45" i="2" s="1"/>
  <c r="H45" i="2"/>
  <c r="K45" i="2" s="1"/>
  <c r="F46" i="2"/>
  <c r="I46" i="2" s="1"/>
  <c r="G46" i="2"/>
  <c r="J46" i="2" s="1"/>
  <c r="H46" i="2"/>
  <c r="K46" i="2" s="1"/>
  <c r="F47" i="2"/>
  <c r="I47" i="2" s="1"/>
  <c r="G47" i="2"/>
  <c r="J47" i="2" s="1"/>
  <c r="H47" i="2"/>
  <c r="K47" i="2" s="1"/>
  <c r="F48" i="2"/>
  <c r="I48" i="2" s="1"/>
  <c r="G48" i="2"/>
  <c r="J48" i="2" s="1"/>
  <c r="H48" i="2"/>
  <c r="K48" i="2" s="1"/>
  <c r="F49" i="2"/>
  <c r="I49" i="2" s="1"/>
  <c r="G49" i="2"/>
  <c r="J49" i="2" s="1"/>
  <c r="H49" i="2"/>
  <c r="K49" i="2" s="1"/>
  <c r="F50" i="2"/>
  <c r="I50" i="2" s="1"/>
  <c r="G50" i="2"/>
  <c r="J50" i="2" s="1"/>
  <c r="H50" i="2"/>
  <c r="K50" i="2" s="1"/>
  <c r="F51" i="2"/>
  <c r="I51" i="2" s="1"/>
  <c r="G51" i="2"/>
  <c r="J51" i="2" s="1"/>
  <c r="H51" i="2"/>
  <c r="K51" i="2" s="1"/>
  <c r="F52" i="2"/>
  <c r="I52" i="2" s="1"/>
  <c r="G52" i="2"/>
  <c r="J52" i="2" s="1"/>
  <c r="H52" i="2"/>
  <c r="K52" i="2" s="1"/>
  <c r="F53" i="2"/>
  <c r="I53" i="2" s="1"/>
  <c r="G53" i="2"/>
  <c r="J53" i="2" s="1"/>
  <c r="H53" i="2"/>
  <c r="K53" i="2" s="1"/>
  <c r="F54" i="2"/>
  <c r="I54" i="2" s="1"/>
  <c r="G54" i="2"/>
  <c r="J54" i="2" s="1"/>
  <c r="H54" i="2"/>
  <c r="K54" i="2" s="1"/>
  <c r="F55" i="2"/>
  <c r="I55" i="2" s="1"/>
  <c r="G55" i="2"/>
  <c r="J55" i="2" s="1"/>
  <c r="H55" i="2"/>
  <c r="K55" i="2" s="1"/>
  <c r="F56" i="2"/>
  <c r="I56" i="2" s="1"/>
  <c r="G56" i="2"/>
  <c r="J56" i="2" s="1"/>
  <c r="H56" i="2"/>
  <c r="K56" i="2" s="1"/>
  <c r="F57" i="2"/>
  <c r="I57" i="2" s="1"/>
  <c r="G57" i="2"/>
  <c r="J57" i="2" s="1"/>
  <c r="H57" i="2"/>
  <c r="K57" i="2" s="1"/>
  <c r="F58" i="2"/>
  <c r="I58" i="2" s="1"/>
  <c r="G58" i="2"/>
  <c r="J58" i="2" s="1"/>
  <c r="H58" i="2"/>
  <c r="K58" i="2" s="1"/>
  <c r="F59" i="2"/>
  <c r="I59" i="2" s="1"/>
  <c r="G59" i="2"/>
  <c r="J59" i="2" s="1"/>
  <c r="H59" i="2"/>
  <c r="K59" i="2" s="1"/>
  <c r="F60" i="2"/>
  <c r="I60" i="2" s="1"/>
  <c r="G60" i="2"/>
  <c r="J60" i="2" s="1"/>
  <c r="H60" i="2"/>
  <c r="K60" i="2" s="1"/>
  <c r="F61" i="2"/>
  <c r="I61" i="2" s="1"/>
  <c r="G61" i="2"/>
  <c r="J61" i="2" s="1"/>
  <c r="H61" i="2"/>
  <c r="K61" i="2" s="1"/>
  <c r="F62" i="2"/>
  <c r="I62" i="2" s="1"/>
  <c r="G62" i="2"/>
  <c r="J62" i="2" s="1"/>
  <c r="H62" i="2"/>
  <c r="K62" i="2" s="1"/>
  <c r="F63" i="2"/>
  <c r="I63" i="2" s="1"/>
  <c r="G63" i="2"/>
  <c r="J63" i="2" s="1"/>
  <c r="H63" i="2"/>
  <c r="K63" i="2" s="1"/>
  <c r="F64" i="2"/>
  <c r="I64" i="2" s="1"/>
  <c r="G64" i="2"/>
  <c r="J64" i="2" s="1"/>
  <c r="H64" i="2"/>
  <c r="K64" i="2" s="1"/>
  <c r="F65" i="2"/>
  <c r="I65" i="2" s="1"/>
  <c r="G65" i="2"/>
  <c r="J65" i="2" s="1"/>
  <c r="H65" i="2"/>
  <c r="K65" i="2" s="1"/>
  <c r="H5" i="2"/>
  <c r="K5" i="2" s="1"/>
  <c r="G5" i="2"/>
  <c r="J5" i="2" s="1"/>
  <c r="F5" i="2"/>
  <c r="I5" i="2" s="1"/>
  <c r="AG59" i="1"/>
  <c r="AE59" i="1"/>
  <c r="AC59" i="1"/>
  <c r="AA59" i="1"/>
  <c r="Y59" i="1"/>
  <c r="W59" i="1"/>
  <c r="M6" i="1"/>
  <c r="O6" i="1" s="1"/>
  <c r="N6" i="1"/>
  <c r="P6" i="1" s="1"/>
  <c r="M7" i="1"/>
  <c r="N7" i="1"/>
  <c r="M8" i="1"/>
  <c r="N8" i="1"/>
  <c r="M9" i="1"/>
  <c r="N9" i="1"/>
  <c r="M10" i="1"/>
  <c r="O10" i="1" s="1"/>
  <c r="N10" i="1"/>
  <c r="P10" i="1" s="1"/>
  <c r="M11" i="1"/>
  <c r="N11" i="1"/>
  <c r="M12" i="1"/>
  <c r="N12" i="1"/>
  <c r="M13" i="1"/>
  <c r="N13" i="1"/>
  <c r="P13" i="1" s="1"/>
  <c r="M14" i="1"/>
  <c r="O14" i="1" s="1"/>
  <c r="N14" i="1"/>
  <c r="P14" i="1" s="1"/>
  <c r="M15" i="1"/>
  <c r="O15" i="1" s="1"/>
  <c r="N15" i="1"/>
  <c r="M16" i="1"/>
  <c r="N16" i="1"/>
  <c r="M17" i="1"/>
  <c r="N17" i="1"/>
  <c r="M18" i="1"/>
  <c r="O18" i="1" s="1"/>
  <c r="N18" i="1"/>
  <c r="P18" i="1" s="1"/>
  <c r="M19" i="1"/>
  <c r="N19" i="1"/>
  <c r="M20" i="1"/>
  <c r="N20" i="1"/>
  <c r="N5" i="1"/>
  <c r="M5" i="1"/>
  <c r="O5" i="1" s="1"/>
  <c r="E6" i="1"/>
  <c r="G6" i="1" s="1"/>
  <c r="F6" i="1"/>
  <c r="H6" i="1" s="1"/>
  <c r="E7" i="1"/>
  <c r="F7" i="1"/>
  <c r="E8" i="1"/>
  <c r="F8" i="1"/>
  <c r="E9" i="1"/>
  <c r="G9" i="1" s="1"/>
  <c r="F9" i="1"/>
  <c r="E10" i="1"/>
  <c r="G10" i="1" s="1"/>
  <c r="F10" i="1"/>
  <c r="H10" i="1" s="1"/>
  <c r="E11" i="1"/>
  <c r="F11" i="1"/>
  <c r="E12" i="1"/>
  <c r="F12" i="1"/>
  <c r="E13" i="1"/>
  <c r="G13" i="1" s="1"/>
  <c r="F13" i="1"/>
  <c r="H13" i="1" s="1"/>
  <c r="E14" i="1"/>
  <c r="G14" i="1" s="1"/>
  <c r="F14" i="1"/>
  <c r="E15" i="1"/>
  <c r="G15" i="1" s="1"/>
  <c r="F15" i="1"/>
  <c r="E16" i="1"/>
  <c r="F16" i="1"/>
  <c r="E17" i="1"/>
  <c r="F17" i="1"/>
  <c r="H17" i="1" s="1"/>
  <c r="E18" i="1"/>
  <c r="G18" i="1" s="1"/>
  <c r="F18" i="1"/>
  <c r="H18" i="1" s="1"/>
  <c r="E19" i="1"/>
  <c r="G19" i="1" s="1"/>
  <c r="F19" i="1"/>
  <c r="E20" i="1"/>
  <c r="F20" i="1"/>
  <c r="E21" i="1"/>
  <c r="F21" i="1"/>
  <c r="H21" i="1" s="1"/>
  <c r="E22" i="1"/>
  <c r="G22" i="1" s="1"/>
  <c r="F22" i="1"/>
  <c r="H22" i="1" s="1"/>
  <c r="E23" i="1"/>
  <c r="F23" i="1"/>
  <c r="E24" i="1"/>
  <c r="F24" i="1"/>
  <c r="E25" i="1"/>
  <c r="F25" i="1"/>
  <c r="H25" i="1" s="1"/>
  <c r="E26" i="1"/>
  <c r="G26" i="1" s="1"/>
  <c r="F26" i="1"/>
  <c r="H26" i="1" s="1"/>
  <c r="E27" i="1"/>
  <c r="F27" i="1"/>
  <c r="E28" i="1"/>
  <c r="F28" i="1"/>
  <c r="E29" i="1"/>
  <c r="G29" i="1" s="1"/>
  <c r="F29" i="1"/>
  <c r="H29" i="1" s="1"/>
  <c r="E30" i="1"/>
  <c r="G30" i="1" s="1"/>
  <c r="F30" i="1"/>
  <c r="H30" i="1" s="1"/>
  <c r="E31" i="1"/>
  <c r="G31" i="1" s="1"/>
  <c r="F31" i="1"/>
  <c r="E32" i="1"/>
  <c r="F32" i="1"/>
  <c r="E33" i="1"/>
  <c r="G33" i="1" s="1"/>
  <c r="F33" i="1"/>
  <c r="H33" i="1" s="1"/>
  <c r="E34" i="1"/>
  <c r="G34" i="1" s="1"/>
  <c r="F34" i="1"/>
  <c r="H34" i="1" s="1"/>
  <c r="E35" i="1"/>
  <c r="G35" i="1" s="1"/>
  <c r="F35" i="1"/>
  <c r="F5" i="1"/>
  <c r="E5" i="1"/>
  <c r="G11" i="1"/>
  <c r="G12" i="1"/>
  <c r="G20" i="1"/>
  <c r="G25" i="1"/>
  <c r="G27" i="1"/>
  <c r="G28" i="1"/>
  <c r="H11" i="1"/>
  <c r="H12" i="1"/>
  <c r="H19" i="1"/>
  <c r="H20" i="1"/>
  <c r="H27" i="1"/>
  <c r="H28" i="1"/>
  <c r="H35" i="1"/>
  <c r="G21" i="1"/>
  <c r="P7" i="1"/>
  <c r="P8" i="1"/>
  <c r="P9" i="1"/>
  <c r="P11" i="1"/>
  <c r="P12" i="1"/>
  <c r="P15" i="1"/>
  <c r="P16" i="1"/>
  <c r="P17" i="1"/>
  <c r="P19" i="1"/>
  <c r="P20" i="1"/>
  <c r="O7" i="1"/>
  <c r="O8" i="1"/>
  <c r="O9" i="1"/>
  <c r="O11" i="1"/>
  <c r="O12" i="1"/>
  <c r="O13" i="1"/>
  <c r="O16" i="1"/>
  <c r="O17" i="1"/>
  <c r="O19" i="1"/>
  <c r="O20" i="1"/>
  <c r="P5" i="1"/>
  <c r="H7" i="1"/>
  <c r="H8" i="1"/>
  <c r="H9" i="1"/>
  <c r="H14" i="1"/>
  <c r="H15" i="1"/>
  <c r="H16" i="1"/>
  <c r="H23" i="1"/>
  <c r="H24" i="1"/>
  <c r="H31" i="1"/>
  <c r="H32" i="1"/>
  <c r="G7" i="1"/>
  <c r="G8" i="1"/>
  <c r="G16" i="1"/>
  <c r="G17" i="1"/>
  <c r="G23" i="1"/>
  <c r="G24" i="1"/>
  <c r="G32" i="1"/>
  <c r="G5" i="1"/>
  <c r="AA26" i="1" s="1"/>
  <c r="AA71" i="4" l="1"/>
  <c r="AA72" i="4"/>
  <c r="AC71" i="4"/>
  <c r="AA60" i="3"/>
  <c r="AC85" i="2"/>
  <c r="AG85" i="2"/>
  <c r="AE133" i="2"/>
  <c r="AI133" i="2"/>
  <c r="AI85" i="2"/>
  <c r="AM85" i="2" s="1"/>
  <c r="AI40" i="2"/>
  <c r="AC133" i="2"/>
  <c r="AG133" i="2"/>
  <c r="AC40" i="2"/>
  <c r="AG40" i="2"/>
  <c r="AE85" i="2"/>
  <c r="AK85" i="2" s="1"/>
  <c r="AE40" i="2"/>
  <c r="AK40" i="2" s="1"/>
  <c r="AC26" i="1"/>
  <c r="AG26" i="1" s="1"/>
  <c r="Y26" i="1"/>
  <c r="AE26" i="1" s="1"/>
  <c r="W26" i="1"/>
  <c r="H5" i="1"/>
  <c r="AM40" i="2" l="1"/>
  <c r="AM133" i="2"/>
  <c r="AK13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<sst xmlns="http://schemas.openxmlformats.org/spreadsheetml/2006/main" count="171" uniqueCount="46">
  <si>
    <t>x</t>
  </si>
  <si>
    <t>y1</t>
  </si>
  <si>
    <t>y2</t>
  </si>
  <si>
    <t>y1 точное</t>
  </si>
  <si>
    <t>y2 точное</t>
  </si>
  <si>
    <t>delta1</t>
  </si>
  <si>
    <t>delta2</t>
  </si>
  <si>
    <t>По формуле точного решения</t>
  </si>
  <si>
    <t>Исходные узлы</t>
  </si>
  <si>
    <t>Погрешности вычислений</t>
  </si>
  <si>
    <t>delta3</t>
  </si>
  <si>
    <t>y3 точное</t>
  </si>
  <si>
    <t>y3</t>
  </si>
  <si>
    <t>С1</t>
  </si>
  <si>
    <t>С2</t>
  </si>
  <si>
    <t>С3</t>
  </si>
  <si>
    <t>C1</t>
  </si>
  <si>
    <t>C2</t>
  </si>
  <si>
    <t>max delta1 (h=0.1)</t>
  </si>
  <si>
    <t>max delta1 (h=0.2)</t>
  </si>
  <si>
    <t>Отношение погрешностей</t>
  </si>
  <si>
    <t>max delta/ max delta</t>
  </si>
  <si>
    <t>max delta2 (h=0.1)</t>
  </si>
  <si>
    <t>max delta2 (h=0.2)</t>
  </si>
  <si>
    <t>Исходное уравнение:</t>
  </si>
  <si>
    <t>Точное решение:</t>
  </si>
  <si>
    <t>Задание:</t>
  </si>
  <si>
    <t>Программа (числ. выч-ние)                                                    (h = 0.1 )</t>
  </si>
  <si>
    <t>Программа (числ. выч-ние)                                                    (h = 0.05 )</t>
  </si>
  <si>
    <t>Программа (числ. выч-ние)                      (h = 0.1 )</t>
  </si>
  <si>
    <t>Программа (числ. выч-ние)                      (h = 0.2 )</t>
  </si>
  <si>
    <t>max delta1 (h=0.05)</t>
  </si>
  <si>
    <t>max delta2 (h=0.05)</t>
  </si>
  <si>
    <t>max delta3 (h=0.05)</t>
  </si>
  <si>
    <t>avg delta1 (h=0.1)</t>
  </si>
  <si>
    <t>avg delta1 (h=0.2)</t>
  </si>
  <si>
    <t>avg delta2 (h=0.1)</t>
  </si>
  <si>
    <t>avg delta2 (h=0.2)</t>
  </si>
  <si>
    <t>avg delta/ avg delta</t>
  </si>
  <si>
    <t>avg delta1 (h=0.05)</t>
  </si>
  <si>
    <t>avg delta2 (h=0.05)</t>
  </si>
  <si>
    <t>avg delta3 (h=0.05)</t>
  </si>
  <si>
    <t>avg delta3 (h=0.1)</t>
  </si>
  <si>
    <t>Ответ:</t>
  </si>
  <si>
    <t>max delta2  (h=0.2)</t>
  </si>
  <si>
    <t>avg deltа2 (h=0.1)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</si>
</sst>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6" borderId="1" xfId="1" applyBorder="1" applyAlignment="1">
      <alignment horizontal="center" vertical="center"/>
    </xf>
    <xf numFmtId="0" fontId="4" fillId="6" borderId="6" xfId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7" borderId="19" xfId="0" applyFont="1" applyFill="1" applyBorder="1" applyAlignment="1">
      <alignment horizontal="left"/>
    </xf>
    <xf numFmtId="0" fontId="5" fillId="7" borderId="15" xfId="0" applyFont="1" applyFill="1" applyBorder="1" applyAlignment="1">
      <alignment horizontal="left"/>
    </xf>
    <xf numFmtId="0" fontId="5" fillId="7" borderId="20" xfId="0" applyFont="1" applyFill="1" applyBorder="1" applyAlignment="1">
      <alignment horizontal="left"/>
    </xf>
    <xf numFmtId="0" fontId="5" fillId="7" borderId="23" xfId="0" applyFont="1" applyFill="1" applyBorder="1" applyAlignment="1">
      <alignment horizontal="left"/>
    </xf>
    <xf numFmtId="0" fontId="5" fillId="7" borderId="16" xfId="0" applyFont="1" applyFill="1" applyBorder="1" applyAlignment="1">
      <alignment horizontal="left"/>
    </xf>
    <xf numFmtId="0" fontId="5" fillId="7" borderId="24" xfId="0" applyFont="1" applyFill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8" borderId="19" xfId="0" applyFont="1" applyFill="1" applyBorder="1" applyAlignment="1">
      <alignment horizontal="left"/>
    </xf>
    <xf numFmtId="0" fontId="5" fillId="8" borderId="15" xfId="0" applyFont="1" applyFill="1" applyBorder="1" applyAlignment="1">
      <alignment horizontal="left"/>
    </xf>
    <xf numFmtId="0" fontId="5" fillId="8" borderId="20" xfId="0" applyFont="1" applyFill="1" applyBorder="1" applyAlignment="1">
      <alignment horizontal="left"/>
    </xf>
    <xf numFmtId="0" fontId="5" fillId="8" borderId="21" xfId="0" applyFont="1" applyFill="1" applyBorder="1" applyAlignment="1">
      <alignment horizontal="left"/>
    </xf>
    <xf numFmtId="0" fontId="5" fillId="8" borderId="0" xfId="0" applyFont="1" applyFill="1" applyBorder="1" applyAlignment="1">
      <alignment horizontal="left"/>
    </xf>
    <xf numFmtId="0" fontId="5" fillId="8" borderId="22" xfId="0" applyFont="1" applyFill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5" fillId="8" borderId="23" xfId="0" applyFont="1" applyFill="1" applyBorder="1" applyAlignment="1">
      <alignment horizontal="left"/>
    </xf>
    <xf numFmtId="0" fontId="5" fillId="8" borderId="16" xfId="0" applyFont="1" applyFill="1" applyBorder="1" applyAlignment="1">
      <alignment horizontal="left"/>
    </xf>
    <xf numFmtId="0" fontId="5" fillId="8" borderId="24" xfId="0" applyFont="1" applyFill="1" applyBorder="1" applyAlignment="1">
      <alignment horizontal="left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/>
    <xf numFmtId="0" fontId="5" fillId="7" borderId="15" xfId="0" applyFont="1" applyFill="1" applyBorder="1" applyAlignment="1"/>
    <xf numFmtId="0" fontId="5" fillId="7" borderId="20" xfId="0" applyFont="1" applyFill="1" applyBorder="1" applyAlignment="1"/>
    <xf numFmtId="0" fontId="5" fillId="7" borderId="23" xfId="0" applyFont="1" applyFill="1" applyBorder="1" applyAlignment="1"/>
    <xf numFmtId="0" fontId="5" fillId="7" borderId="16" xfId="0" applyFont="1" applyFill="1" applyBorder="1" applyAlignment="1"/>
    <xf numFmtId="0" fontId="5" fillId="7" borderId="24" xfId="0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2" borderId="28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5" borderId="42" xfId="0" applyFont="1" applyFill="1" applyBorder="1" applyAlignment="1">
      <alignment horizontal="center" vertical="center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</a:t>
            </a:r>
            <a:r>
              <a:rPr lang="ru-RU" baseline="0"/>
              <a:t> изображение </a:t>
            </a:r>
            <a:r>
              <a:rPr lang="en-US" baseline="0"/>
              <a:t>y1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y1 (h=0.1)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№847'!$B$5:$B$35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'Филиппов №847'!$C$5:$C$35</c:f>
              <c:numCache>
                <c:formatCode>General</c:formatCode>
                <c:ptCount val="31"/>
                <c:pt idx="0">
                  <c:v>3.87765</c:v>
                </c:pt>
                <c:pt idx="1">
                  <c:v>4.6597400000000002</c:v>
                </c:pt>
                <c:pt idx="2">
                  <c:v>5.6147900000000002</c:v>
                </c:pt>
                <c:pt idx="3">
                  <c:v>6.7826000000000004</c:v>
                </c:pt>
                <c:pt idx="4">
                  <c:v>8.2120099999999994</c:v>
                </c:pt>
                <c:pt idx="5">
                  <c:v>9.9629600000000007</c:v>
                </c:pt>
                <c:pt idx="6">
                  <c:v>12.1089</c:v>
                </c:pt>
                <c:pt idx="7">
                  <c:v>14.739599999999999</c:v>
                </c:pt>
                <c:pt idx="8">
                  <c:v>17.965199999999999</c:v>
                </c:pt>
                <c:pt idx="9">
                  <c:v>21.919799999999999</c:v>
                </c:pt>
                <c:pt idx="10">
                  <c:v>26.767499999999998</c:v>
                </c:pt>
                <c:pt idx="11">
                  <c:v>32.708300000000001</c:v>
                </c:pt>
                <c:pt idx="12">
                  <c:v>39.9863</c:v>
                </c:pt>
                <c:pt idx="13">
                  <c:v>48.898699999999998</c:v>
                </c:pt>
                <c:pt idx="14">
                  <c:v>59.807699999999997</c:v>
                </c:pt>
                <c:pt idx="15">
                  <c:v>73.154399999999995</c:v>
                </c:pt>
                <c:pt idx="16">
                  <c:v>89.475300000000004</c:v>
                </c:pt>
                <c:pt idx="17">
                  <c:v>109.423</c:v>
                </c:pt>
                <c:pt idx="18">
                  <c:v>133.79300000000001</c:v>
                </c:pt>
                <c:pt idx="19">
                  <c:v>163.54900000000001</c:v>
                </c:pt>
                <c:pt idx="20">
                  <c:v>199.864</c:v>
                </c:pt>
                <c:pt idx="21">
                  <c:v>244.16399999999999</c:v>
                </c:pt>
                <c:pt idx="22">
                  <c:v>298.17899999999997</c:v>
                </c:pt>
                <c:pt idx="23">
                  <c:v>364.012</c:v>
                </c:pt>
                <c:pt idx="24">
                  <c:v>444.214</c:v>
                </c:pt>
                <c:pt idx="25">
                  <c:v>541.88099999999997</c:v>
                </c:pt>
                <c:pt idx="26">
                  <c:v>660.77099999999996</c:v>
                </c:pt>
                <c:pt idx="27">
                  <c:v>805.44399999999996</c:v>
                </c:pt>
                <c:pt idx="28">
                  <c:v>981.428</c:v>
                </c:pt>
                <c:pt idx="29">
                  <c:v>1195.43</c:v>
                </c:pt>
                <c:pt idx="30">
                  <c:v>1455.58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46-4382-B2F8-A730EF2371C5}"/>
            </c:ext>
          </c:extLst>
        </c:ser>
        <c:ser>
          <c:idx val="1"/>
          <c:order val="1"/>
          <c:tx>
            <c:v>y1 (h=0.2)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№847'!$J$5:$J$20</c:f>
              <c:numCache>
                <c:formatCode>General</c:formatCode>
                <c:ptCount val="1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</c:numCache>
            </c:numRef>
          </c:xVal>
          <c:yVal>
            <c:numRef>
              <c:f>'Филиппов №847'!$K$5:$K$20</c:f>
              <c:numCache>
                <c:formatCode>General</c:formatCode>
                <c:ptCount val="16"/>
                <c:pt idx="0">
                  <c:v>3.87765</c:v>
                </c:pt>
                <c:pt idx="1">
                  <c:v>5.5163099999999998</c:v>
                </c:pt>
                <c:pt idx="2">
                  <c:v>7.9189999999999996</c:v>
                </c:pt>
                <c:pt idx="3">
                  <c:v>11.4566</c:v>
                </c:pt>
                <c:pt idx="4">
                  <c:v>16.677600000000002</c:v>
                </c:pt>
                <c:pt idx="5">
                  <c:v>24.39</c:v>
                </c:pt>
                <c:pt idx="6">
                  <c:v>35.780200000000001</c:v>
                </c:pt>
                <c:pt idx="7">
                  <c:v>52.585999999999999</c:v>
                </c:pt>
                <c:pt idx="8">
                  <c:v>77.347399999999993</c:v>
                </c:pt>
                <c:pt idx="9">
                  <c:v>113.77</c:v>
                </c:pt>
                <c:pt idx="10">
                  <c:v>167.25299999999999</c:v>
                </c:pt>
                <c:pt idx="11">
                  <c:v>245.649</c:v>
                </c:pt>
                <c:pt idx="12">
                  <c:v>360.36900000000003</c:v>
                </c:pt>
                <c:pt idx="13">
                  <c:v>527.971</c:v>
                </c:pt>
                <c:pt idx="14">
                  <c:v>772.46900000000005</c:v>
                </c:pt>
                <c:pt idx="15">
                  <c:v>1128.6500000000001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46-4382-B2F8-A730EF2371C5}"/>
            </c:ext>
          </c:extLst>
        </c:ser>
        <c:ser>
          <c:idx val="2"/>
          <c:order val="2"/>
          <c:tx>
            <c:v>у1 точн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№847'!$B$5:$B$35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'Филиппов №847'!$E$5:$E$35</c:f>
              <c:numCache>
                <c:formatCode>General</c:formatCode>
                <c:ptCount val="31"/>
                <c:pt idx="0">
                  <c:v>3.8776491462349512</c:v>
                </c:pt>
                <c:pt idx="1">
                  <c:v>4.7064087495586584</c:v>
                </c:pt>
                <c:pt idx="2">
                  <c:v>5.7296410638859534</c:v>
                </c:pt>
                <c:pt idx="3">
                  <c:v>6.9944275841590962</c:v>
                </c:pt>
                <c:pt idx="4">
                  <c:v>8.5590859882113719</c:v>
                </c:pt>
                <c:pt idx="5">
                  <c:v>10.495760718892928</c:v>
                </c:pt>
                <c:pt idx="6">
                  <c:v>12.893597977410824</c:v>
                </c:pt>
                <c:pt idx="7">
                  <c:v>15.86263747157501</c:v>
                </c:pt>
                <c:pt idx="8">
                  <c:v>19.538582838594429</c:v>
                </c:pt>
                <c:pt idx="9">
                  <c:v>24.088648642880788</c:v>
                </c:pt>
                <c:pt idx="10">
                  <c:v>29.718725722543425</c:v>
                </c:pt>
                <c:pt idx="11">
                  <c:v>36.682160243423887</c:v>
                </c:pt>
                <c:pt idx="12">
                  <c:v>45.290507324062247</c:v>
                </c:pt>
                <c:pt idx="13">
                  <c:v>55.926700193500352</c:v>
                </c:pt>
                <c:pt idx="14">
                  <c:v>69.061173783420998</c:v>
                </c:pt>
                <c:pt idx="15">
                  <c:v>85.271601389388124</c:v>
                </c:pt>
                <c:pt idx="16">
                  <c:v>105.26704938391737</c:v>
                </c:pt>
                <c:pt idx="17">
                  <c:v>129.91753381379203</c:v>
                </c:pt>
                <c:pt idx="18">
                  <c:v>160.29018125772535</c:v>
                </c:pt>
                <c:pt idx="19">
                  <c:v>197.6934633461855</c:v>
                </c:pt>
                <c:pt idx="20">
                  <c:v>243.73130059041651</c:v>
                </c:pt>
                <c:pt idx="21">
                  <c:v>300.36922975068524</c:v>
                </c:pt>
                <c:pt idx="22">
                  <c:v>370.01531592037747</c:v>
                </c:pt>
                <c:pt idx="23">
                  <c:v>455.61908538940571</c:v>
                </c:pt>
                <c:pt idx="24">
                  <c:v>560.79248209086757</c:v>
                </c:pt>
                <c:pt idx="25">
                  <c:v>689.95773823910395</c:v>
                </c:pt>
                <c:pt idx="26">
                  <c:v>848.52813431482264</c:v>
                </c:pt>
                <c:pt idx="27">
                  <c:v>1043.1289484251283</c:v>
                </c:pt>
                <c:pt idx="28">
                  <c:v>1281.8675134960918</c:v>
                </c:pt>
                <c:pt idx="29">
                  <c:v>1574.6632777644331</c:v>
                </c:pt>
                <c:pt idx="30">
                  <c:v>1933.6511790435056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246-4382-B2F8-A730EF237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286288"/>
        <c:axId val="717285968"/>
      </c:scatterChart>
      <c:valAx>
        <c:axId val="71728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7285968"/>
        <c:crosses val="autoZero"/>
        <c:crossBetween val="midCat"/>
      </c:valAx>
      <c:valAx>
        <c:axId val="71728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728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 изображение</a:t>
            </a:r>
            <a:r>
              <a:rPr lang="en-US"/>
              <a:t> y2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у2 (h=0.1)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№847'!$B$5:$B$35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'Филиппов №847'!$D$5:$D$35</c:f>
              <c:numCache>
                <c:formatCode>General</c:formatCode>
                <c:ptCount val="31"/>
                <c:pt idx="0">
                  <c:v>5.6630500000000001</c:v>
                </c:pt>
                <c:pt idx="1">
                  <c:v>6.8777600000000003</c:v>
                </c:pt>
                <c:pt idx="2">
                  <c:v>8.3683800000000002</c:v>
                </c:pt>
                <c:pt idx="3">
                  <c:v>10.198</c:v>
                </c:pt>
                <c:pt idx="4">
                  <c:v>12.443899999999999</c:v>
                </c:pt>
                <c:pt idx="5">
                  <c:v>15.200100000000001</c:v>
                </c:pt>
                <c:pt idx="6">
                  <c:v>18.581900000000001</c:v>
                </c:pt>
                <c:pt idx="7">
                  <c:v>22.729600000000001</c:v>
                </c:pt>
                <c:pt idx="8">
                  <c:v>27.8141</c:v>
                </c:pt>
                <c:pt idx="9">
                  <c:v>34.0441</c:v>
                </c:pt>
                <c:pt idx="10">
                  <c:v>41.673400000000001</c:v>
                </c:pt>
                <c:pt idx="11">
                  <c:v>51.011000000000003</c:v>
                </c:pt>
                <c:pt idx="12">
                  <c:v>62.433100000000003</c:v>
                </c:pt>
                <c:pt idx="13">
                  <c:v>76.397099999999995</c:v>
                </c:pt>
                <c:pt idx="14">
                  <c:v>93.459400000000002</c:v>
                </c:pt>
                <c:pt idx="15">
                  <c:v>114.29600000000001</c:v>
                </c:pt>
                <c:pt idx="16">
                  <c:v>139.72900000000001</c:v>
                </c:pt>
                <c:pt idx="17">
                  <c:v>170.756</c:v>
                </c:pt>
                <c:pt idx="18">
                  <c:v>208.59100000000001</c:v>
                </c:pt>
                <c:pt idx="19">
                  <c:v>254.70400000000001</c:v>
                </c:pt>
                <c:pt idx="20">
                  <c:v>310.88400000000001</c:v>
                </c:pt>
                <c:pt idx="21">
                  <c:v>379.298</c:v>
                </c:pt>
                <c:pt idx="22">
                  <c:v>462.57900000000001</c:v>
                </c:pt>
                <c:pt idx="23">
                  <c:v>563.91899999999998</c:v>
                </c:pt>
                <c:pt idx="24">
                  <c:v>687.18899999999996</c:v>
                </c:pt>
                <c:pt idx="25">
                  <c:v>837.08600000000001</c:v>
                </c:pt>
                <c:pt idx="26">
                  <c:v>1019.3</c:v>
                </c:pt>
                <c:pt idx="27">
                  <c:v>1240.74</c:v>
                </c:pt>
                <c:pt idx="28">
                  <c:v>1509.77</c:v>
                </c:pt>
                <c:pt idx="29">
                  <c:v>1836.53</c:v>
                </c:pt>
                <c:pt idx="30">
                  <c:v>2233.31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54-4DE2-BB17-379D8A031130}"/>
            </c:ext>
          </c:extLst>
        </c:ser>
        <c:ser>
          <c:idx val="1"/>
          <c:order val="1"/>
          <c:tx>
            <c:v>y2 (h=0.2)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№847'!$J$5:$J$20</c:f>
              <c:numCache>
                <c:formatCode>General</c:formatCode>
                <c:ptCount val="1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</c:numCache>
            </c:numRef>
          </c:xVal>
          <c:yVal>
            <c:numRef>
              <c:f>'Филиппов №847'!$L$5:$L$20</c:f>
              <c:numCache>
                <c:formatCode>General</c:formatCode>
                <c:ptCount val="16"/>
                <c:pt idx="0">
                  <c:v>5.6630500000000001</c:v>
                </c:pt>
                <c:pt idx="1">
                  <c:v>8.2188199999999991</c:v>
                </c:pt>
                <c:pt idx="2">
                  <c:v>11.999499999999999</c:v>
                </c:pt>
                <c:pt idx="3">
                  <c:v>17.5943</c:v>
                </c:pt>
                <c:pt idx="4">
                  <c:v>25.866900000000001</c:v>
                </c:pt>
                <c:pt idx="5">
                  <c:v>38.081699999999998</c:v>
                </c:pt>
                <c:pt idx="6">
                  <c:v>56.085099999999997</c:v>
                </c:pt>
                <c:pt idx="7">
                  <c:v>82.569000000000003</c:v>
                </c:pt>
                <c:pt idx="8">
                  <c:v>121.453</c:v>
                </c:pt>
                <c:pt idx="9">
                  <c:v>178.43700000000001</c:v>
                </c:pt>
                <c:pt idx="10">
                  <c:v>261.8</c:v>
                </c:pt>
                <c:pt idx="11">
                  <c:v>383.55</c:v>
                </c:pt>
                <c:pt idx="12">
                  <c:v>561.09900000000005</c:v>
                </c:pt>
                <c:pt idx="13">
                  <c:v>819.66200000000003</c:v>
                </c:pt>
                <c:pt idx="14">
                  <c:v>1195.73</c:v>
                </c:pt>
                <c:pt idx="15">
                  <c:v>1742.1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54-4DE2-BB17-379D8A031130}"/>
            </c:ext>
          </c:extLst>
        </c:ser>
        <c:ser>
          <c:idx val="2"/>
          <c:order val="2"/>
          <c:tx>
            <c:v>у2 точн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№847'!$B$5:$B$35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'Филиппов №847'!$F$5:$F$35</c:f>
              <c:numCache>
                <c:formatCode>General</c:formatCode>
                <c:ptCount val="31"/>
                <c:pt idx="0">
                  <c:v>5.6630473096323994</c:v>
                </c:pt>
                <c:pt idx="1">
                  <c:v>6.9480675988133216</c:v>
                </c:pt>
                <c:pt idx="2">
                  <c:v>8.5413398905106472</c:v>
                </c:pt>
                <c:pt idx="3">
                  <c:v>10.516943096309317</c:v>
                </c:pt>
                <c:pt idx="4">
                  <c:v>12.966255081938939</c:v>
                </c:pt>
                <c:pt idx="5">
                  <c:v>16.001881682092744</c:v>
                </c:pt>
                <c:pt idx="6">
                  <c:v>19.762474812930201</c:v>
                </c:pt>
                <c:pt idx="7">
                  <c:v>24.418639826855063</c:v>
                </c:pt>
                <c:pt idx="8">
                  <c:v>30.18017584925293</c:v>
                </c:pt>
                <c:pt idx="9">
                  <c:v>37.304946312177613</c:v>
                </c:pt>
                <c:pt idx="10">
                  <c:v>46.109742551014939</c:v>
                </c:pt>
                <c:pt idx="11">
                  <c:v>56.983583848969992</c:v>
                </c:pt>
                <c:pt idx="12">
                  <c:v>70.403995921144769</c:v>
                </c:pt>
                <c:pt idx="13">
                  <c:v>86.956930439090712</c:v>
                </c:pt>
                <c:pt idx="14">
                  <c:v>107.36113560289455</c:v>
                </c:pt>
                <c:pt idx="15">
                  <c:v>132.49796785567264</c:v>
                </c:pt>
                <c:pt idx="16">
                  <c:v>163.44785482001876</c:v>
                </c:pt>
                <c:pt idx="17">
                  <c:v>201.53488825078898</c:v>
                </c:pt>
                <c:pt idx="18">
                  <c:v>248.38135404500738</c:v>
                </c:pt>
                <c:pt idx="19">
                  <c:v>305.97440732638694</c:v>
                </c:pt>
                <c:pt idx="20">
                  <c:v>376.74759045180883</c:v>
                </c:pt>
                <c:pt idx="21">
                  <c:v>463.68049016247255</c:v>
                </c:pt>
                <c:pt idx="22">
                  <c:v>570.42056107501037</c:v>
                </c:pt>
                <c:pt idx="23">
                  <c:v>701.43203565400131</c:v>
                </c:pt>
                <c:pt idx="24">
                  <c:v>862.17793160746896</c:v>
                </c:pt>
                <c:pt idx="25">
                  <c:v>1059.342500126269</c:v>
                </c:pt>
                <c:pt idx="26">
                  <c:v>1301.1030860762698</c:v>
                </c:pt>
                <c:pt idx="27">
                  <c:v>1597.4623595317203</c:v>
                </c:pt>
                <c:pt idx="28">
                  <c:v>1960.6543067703469</c:v>
                </c:pt>
                <c:pt idx="29">
                  <c:v>2405.6403355807561</c:v>
                </c:pt>
                <c:pt idx="30">
                  <c:v>2950.7154736058492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54-4DE2-BB17-379D8A031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037456"/>
        <c:axId val="690039056"/>
      </c:scatterChart>
      <c:valAx>
        <c:axId val="69003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39056"/>
        <c:crosses val="autoZero"/>
        <c:crossBetween val="midCat"/>
      </c:valAx>
      <c:valAx>
        <c:axId val="6900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3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 изображение у1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y1 (h=0.05)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№805'!$B$5:$B$65</c:f>
              <c:numCache>
                <c:formatCode>General</c:formatCode>
                <c:ptCount val="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</c:numCache>
            </c:numRef>
          </c:xVal>
          <c:yVal>
            <c:numRef>
              <c:f>'Филиппов №805'!$C$5:$C$65</c:f>
              <c:numCache>
                <c:formatCode>General</c:formatCode>
                <c:ptCount val="61"/>
                <c:pt idx="0">
                  <c:v>2</c:v>
                </c:pt>
                <c:pt idx="1">
                  <c:v>2.1</c:v>
                </c:pt>
                <c:pt idx="2">
                  <c:v>2.2050000000000001</c:v>
                </c:pt>
                <c:pt idx="3">
                  <c:v>2.3155000000000001</c:v>
                </c:pt>
                <c:pt idx="4">
                  <c:v>2.4318</c:v>
                </c:pt>
                <c:pt idx="5">
                  <c:v>2.55416</c:v>
                </c:pt>
                <c:pt idx="6">
                  <c:v>2.6828500000000002</c:v>
                </c:pt>
                <c:pt idx="7">
                  <c:v>2.81813</c:v>
                </c:pt>
                <c:pt idx="8">
                  <c:v>2.9603299999999999</c:v>
                </c:pt>
                <c:pt idx="9">
                  <c:v>3.1097700000000001</c:v>
                </c:pt>
                <c:pt idx="10">
                  <c:v>3.2667999999999999</c:v>
                </c:pt>
                <c:pt idx="11">
                  <c:v>3.4317799999999998</c:v>
                </c:pt>
                <c:pt idx="12">
                  <c:v>3.6051299999999999</c:v>
                </c:pt>
                <c:pt idx="13">
                  <c:v>3.7872400000000002</c:v>
                </c:pt>
                <c:pt idx="14">
                  <c:v>3.9785699999999999</c:v>
                </c:pt>
                <c:pt idx="15">
                  <c:v>4.17957</c:v>
                </c:pt>
                <c:pt idx="16">
                  <c:v>4.39072</c:v>
                </c:pt>
                <c:pt idx="17">
                  <c:v>4.6125600000000002</c:v>
                </c:pt>
                <c:pt idx="18">
                  <c:v>4.8456000000000001</c:v>
                </c:pt>
                <c:pt idx="19">
                  <c:v>5.0904199999999999</c:v>
                </c:pt>
                <c:pt idx="20">
                  <c:v>5.3476100000000004</c:v>
                </c:pt>
                <c:pt idx="21">
                  <c:v>5.6177900000000003</c:v>
                </c:pt>
                <c:pt idx="22">
                  <c:v>5.9016299999999999</c:v>
                </c:pt>
                <c:pt idx="23">
                  <c:v>6.1998100000000003</c:v>
                </c:pt>
                <c:pt idx="24">
                  <c:v>6.5130499999999998</c:v>
                </c:pt>
                <c:pt idx="25">
                  <c:v>6.8421200000000004</c:v>
                </c:pt>
                <c:pt idx="26">
                  <c:v>7.1878200000000003</c:v>
                </c:pt>
                <c:pt idx="27">
                  <c:v>7.55098</c:v>
                </c:pt>
                <c:pt idx="28">
                  <c:v>7.9325000000000001</c:v>
                </c:pt>
                <c:pt idx="29">
                  <c:v>8.3332800000000002</c:v>
                </c:pt>
                <c:pt idx="30">
                  <c:v>8.7543199999999999</c:v>
                </c:pt>
                <c:pt idx="31">
                  <c:v>9.1966300000000007</c:v>
                </c:pt>
                <c:pt idx="32">
                  <c:v>9.6612899999999993</c:v>
                </c:pt>
                <c:pt idx="33">
                  <c:v>10.1494</c:v>
                </c:pt>
                <c:pt idx="34">
                  <c:v>10.6622</c:v>
                </c:pt>
                <c:pt idx="35">
                  <c:v>11.200900000000001</c:v>
                </c:pt>
                <c:pt idx="36">
                  <c:v>11.7669</c:v>
                </c:pt>
                <c:pt idx="37">
                  <c:v>12.3614</c:v>
                </c:pt>
                <c:pt idx="38">
                  <c:v>12.985900000000001</c:v>
                </c:pt>
                <c:pt idx="39">
                  <c:v>13.641999999999999</c:v>
                </c:pt>
                <c:pt idx="40">
                  <c:v>14.331300000000001</c:v>
                </c:pt>
                <c:pt idx="41">
                  <c:v>15.055400000000001</c:v>
                </c:pt>
                <c:pt idx="42">
                  <c:v>15.8161</c:v>
                </c:pt>
                <c:pt idx="43">
                  <c:v>16.615200000000002</c:v>
                </c:pt>
                <c:pt idx="44">
                  <c:v>17.454699999999999</c:v>
                </c:pt>
                <c:pt idx="45">
                  <c:v>18.336600000000001</c:v>
                </c:pt>
                <c:pt idx="46">
                  <c:v>19.263000000000002</c:v>
                </c:pt>
                <c:pt idx="47">
                  <c:v>20.2363</c:v>
                </c:pt>
                <c:pt idx="48">
                  <c:v>21.258700000000001</c:v>
                </c:pt>
                <c:pt idx="49">
                  <c:v>22.332799999999999</c:v>
                </c:pt>
                <c:pt idx="50">
                  <c:v>23.461200000000002</c:v>
                </c:pt>
                <c:pt idx="51">
                  <c:v>24.6465</c:v>
                </c:pt>
                <c:pt idx="52">
                  <c:v>25.8918</c:v>
                </c:pt>
                <c:pt idx="53">
                  <c:v>27.2</c:v>
                </c:pt>
                <c:pt idx="54">
                  <c:v>28.574200000000001</c:v>
                </c:pt>
                <c:pt idx="55">
                  <c:v>30.018000000000001</c:v>
                </c:pt>
                <c:pt idx="56">
                  <c:v>31.534600000000001</c:v>
                </c:pt>
                <c:pt idx="57">
                  <c:v>33.127899999999997</c:v>
                </c:pt>
                <c:pt idx="58">
                  <c:v>34.801699999999997</c:v>
                </c:pt>
                <c:pt idx="59">
                  <c:v>36.56</c:v>
                </c:pt>
                <c:pt idx="60">
                  <c:v>38.407200000000003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72-4ED5-A93B-2412AB9BC183}"/>
            </c:ext>
          </c:extLst>
        </c:ser>
        <c:ser>
          <c:idx val="1"/>
          <c:order val="1"/>
          <c:tx>
            <c:v>y1 (h=0.1)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№805'!$M$5:$M$35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'Филиппов №805'!$N$5:$N$35</c:f>
              <c:numCache>
                <c:formatCode>General</c:formatCode>
                <c:ptCount val="31"/>
                <c:pt idx="0">
                  <c:v>2</c:v>
                </c:pt>
                <c:pt idx="1">
                  <c:v>2.2000000000000002</c:v>
                </c:pt>
                <c:pt idx="2">
                  <c:v>2.42</c:v>
                </c:pt>
                <c:pt idx="3">
                  <c:v>2.66398</c:v>
                </c:pt>
                <c:pt idx="4">
                  <c:v>2.9348100000000001</c:v>
                </c:pt>
                <c:pt idx="5">
                  <c:v>3.2347800000000002</c:v>
                </c:pt>
                <c:pt idx="6">
                  <c:v>3.5661100000000001</c:v>
                </c:pt>
                <c:pt idx="7">
                  <c:v>3.9314</c:v>
                </c:pt>
                <c:pt idx="8">
                  <c:v>4.3337899999999996</c:v>
                </c:pt>
                <c:pt idx="9">
                  <c:v>4.7769899999999996</c:v>
                </c:pt>
                <c:pt idx="10">
                  <c:v>5.2652400000000004</c:v>
                </c:pt>
                <c:pt idx="11">
                  <c:v>5.8032700000000004</c:v>
                </c:pt>
                <c:pt idx="12">
                  <c:v>6.39628</c:v>
                </c:pt>
                <c:pt idx="13">
                  <c:v>7.0499299999999998</c:v>
                </c:pt>
                <c:pt idx="14">
                  <c:v>7.7704399999999998</c:v>
                </c:pt>
                <c:pt idx="15">
                  <c:v>8.5646400000000007</c:v>
                </c:pt>
                <c:pt idx="16">
                  <c:v>9.4400300000000001</c:v>
                </c:pt>
                <c:pt idx="17">
                  <c:v>10.4049</c:v>
                </c:pt>
                <c:pt idx="18">
                  <c:v>11.468400000000001</c:v>
                </c:pt>
                <c:pt idx="19">
                  <c:v>12.640499999999999</c:v>
                </c:pt>
                <c:pt idx="20">
                  <c:v>13.932499999999999</c:v>
                </c:pt>
                <c:pt idx="21">
                  <c:v>15.3565</c:v>
                </c:pt>
                <c:pt idx="22">
                  <c:v>16.925999999999998</c:v>
                </c:pt>
                <c:pt idx="23">
                  <c:v>18.655999999999999</c:v>
                </c:pt>
                <c:pt idx="24">
                  <c:v>20.562799999999999</c:v>
                </c:pt>
                <c:pt idx="25">
                  <c:v>22.6645</c:v>
                </c:pt>
                <c:pt idx="26">
                  <c:v>24.981000000000002</c:v>
                </c:pt>
                <c:pt idx="27">
                  <c:v>27.534199999999998</c:v>
                </c:pt>
                <c:pt idx="28">
                  <c:v>30.348400000000002</c:v>
                </c:pt>
                <c:pt idx="29">
                  <c:v>33.450200000000002</c:v>
                </c:pt>
                <c:pt idx="30">
                  <c:v>36.869100000000003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572-4ED5-A93B-2412AB9BC183}"/>
            </c:ext>
          </c:extLst>
        </c:ser>
        <c:ser>
          <c:idx val="2"/>
          <c:order val="2"/>
          <c:tx>
            <c:v>y точн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№805'!$B$5:$B$65</c:f>
              <c:numCache>
                <c:formatCode>General</c:formatCode>
                <c:ptCount val="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</c:numCache>
            </c:numRef>
          </c:xVal>
          <c:yVal>
            <c:numRef>
              <c:f>'Филиппов №805'!$F$5:$F$65</c:f>
              <c:numCache>
                <c:formatCode>General</c:formatCode>
                <c:ptCount val="61"/>
                <c:pt idx="0">
                  <c:v>2</c:v>
                </c:pt>
                <c:pt idx="1">
                  <c:v>2.1025421927520482</c:v>
                </c:pt>
                <c:pt idx="2">
                  <c:v>2.2103418361512954</c:v>
                </c:pt>
                <c:pt idx="3">
                  <c:v>2.3236684854565661</c:v>
                </c:pt>
                <c:pt idx="4">
                  <c:v>2.4428055163203397</c:v>
                </c:pt>
                <c:pt idx="5">
                  <c:v>2.5680508333754828</c:v>
                </c:pt>
                <c:pt idx="6">
                  <c:v>2.6997176151520064</c:v>
                </c:pt>
                <c:pt idx="7">
                  <c:v>2.8381350971865142</c:v>
                </c:pt>
                <c:pt idx="8">
                  <c:v>2.9836493952825407</c:v>
                </c:pt>
                <c:pt idx="9">
                  <c:v>3.1366243709803379</c:v>
                </c:pt>
                <c:pt idx="10">
                  <c:v>3.2974425414002564</c:v>
                </c:pt>
                <c:pt idx="11">
                  <c:v>3.4665060357347905</c:v>
                </c:pt>
                <c:pt idx="12">
                  <c:v>3.6442376007810178</c:v>
                </c:pt>
                <c:pt idx="13">
                  <c:v>3.8310816580277924</c:v>
                </c:pt>
                <c:pt idx="14">
                  <c:v>4.0275054149409533</c:v>
                </c:pt>
                <c:pt idx="15">
                  <c:v>4.2340000332253496</c:v>
                </c:pt>
                <c:pt idx="16">
                  <c:v>4.4510818569849357</c:v>
                </c:pt>
                <c:pt idx="17">
                  <c:v>4.6792937038519815</c:v>
                </c:pt>
                <c:pt idx="18">
                  <c:v>4.9192062223138997</c:v>
                </c:pt>
                <c:pt idx="19">
                  <c:v>5.1714193186316919</c:v>
                </c:pt>
                <c:pt idx="20">
                  <c:v>5.4365636569180902</c:v>
                </c:pt>
                <c:pt idx="21">
                  <c:v>5.7153022361263277</c:v>
                </c:pt>
                <c:pt idx="22">
                  <c:v>6.0083320478928668</c:v>
                </c:pt>
                <c:pt idx="23">
                  <c:v>6.3163858193795344</c:v>
                </c:pt>
                <c:pt idx="24">
                  <c:v>6.6402338454730945</c:v>
                </c:pt>
                <c:pt idx="25">
                  <c:v>6.9806859149236828</c:v>
                </c:pt>
                <c:pt idx="26">
                  <c:v>7.3385933352384889</c:v>
                </c:pt>
                <c:pt idx="27">
                  <c:v>7.7148510613939489</c:v>
                </c:pt>
                <c:pt idx="28">
                  <c:v>8.1103999336893491</c:v>
                </c:pt>
                <c:pt idx="29">
                  <c:v>8.5262290303376336</c:v>
                </c:pt>
                <c:pt idx="30">
                  <c:v>8.963378140676129</c:v>
                </c:pt>
                <c:pt idx="31">
                  <c:v>9.4229403651814838</c:v>
                </c:pt>
                <c:pt idx="32">
                  <c:v>9.9060648487902299</c:v>
                </c:pt>
                <c:pt idx="33">
                  <c:v>10.413959654359697</c:v>
                </c:pt>
                <c:pt idx="34">
                  <c:v>10.9478947834544</c:v>
                </c:pt>
                <c:pt idx="35">
                  <c:v>11.509205352011461</c:v>
                </c:pt>
                <c:pt idx="36">
                  <c:v>12.099294928825893</c:v>
                </c:pt>
                <c:pt idx="37">
                  <c:v>12.719639045203664</c:v>
                </c:pt>
                <c:pt idx="38">
                  <c:v>13.371788884558537</c:v>
                </c:pt>
                <c:pt idx="39">
                  <c:v>14.057375161178586</c:v>
                </c:pt>
                <c:pt idx="40">
                  <c:v>14.778112197861301</c:v>
                </c:pt>
                <c:pt idx="41">
                  <c:v>15.535802212613541</c:v>
                </c:pt>
                <c:pt idx="42">
                  <c:v>16.332339825135303</c:v>
                </c:pt>
                <c:pt idx="43">
                  <c:v>17.169716794355786</c:v>
                </c:pt>
                <c:pt idx="44">
                  <c:v>18.050026998868244</c:v>
                </c:pt>
                <c:pt idx="45">
                  <c:v>18.975471672717052</c:v>
                </c:pt>
                <c:pt idx="46">
                  <c:v>19.948364909629436</c:v>
                </c:pt>
                <c:pt idx="47">
                  <c:v>20.971139449455151</c:v>
                </c:pt>
                <c:pt idx="48">
                  <c:v>22.046352761283202</c:v>
                </c:pt>
                <c:pt idx="49">
                  <c:v>23.176693438446783</c:v>
                </c:pt>
                <c:pt idx="50">
                  <c:v>24.364987921406946</c:v>
                </c:pt>
                <c:pt idx="51">
                  <c:v>25.614207565326058</c:v>
                </c:pt>
                <c:pt idx="52">
                  <c:v>26.927476070003383</c:v>
                </c:pt>
                <c:pt idx="53">
                  <c:v>28.308077290751601</c:v>
                </c:pt>
                <c:pt idx="54">
                  <c:v>29.759463449745674</c:v>
                </c:pt>
                <c:pt idx="55">
                  <c:v>31.285263768376343</c:v>
                </c:pt>
                <c:pt idx="56">
                  <c:v>32.889293542194096</c:v>
                </c:pt>
                <c:pt idx="57">
                  <c:v>34.575563681135279</c:v>
                </c:pt>
                <c:pt idx="58">
                  <c:v>36.348290738886121</c:v>
                </c:pt>
                <c:pt idx="59">
                  <c:v>38.211907456463301</c:v>
                </c:pt>
                <c:pt idx="60">
                  <c:v>40.171073846375336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572-4ED5-A93B-2412AB9BC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064016"/>
        <c:axId val="690064976"/>
      </c:scatterChart>
      <c:valAx>
        <c:axId val="69006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64976"/>
        <c:crosses val="autoZero"/>
        <c:crossBetween val="midCat"/>
      </c:valAx>
      <c:valAx>
        <c:axId val="69006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6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Графическое изображение у2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y2 (h=0.05)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№805'!$B$5:$B$65</c:f>
              <c:numCache>
                <c:formatCode>General</c:formatCode>
                <c:ptCount val="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</c:numCache>
            </c:numRef>
          </c:xVal>
          <c:yVal>
            <c:numRef>
              <c:f>'Филиппов №805'!$D$5:$D$65</c:f>
              <c:numCache>
                <c:formatCode>General</c:formatCode>
                <c:ptCount val="61"/>
                <c:pt idx="0">
                  <c:v>1</c:v>
                </c:pt>
                <c:pt idx="1">
                  <c:v>1.0475000000000001</c:v>
                </c:pt>
                <c:pt idx="2">
                  <c:v>1.0972599999999999</c:v>
                </c:pt>
                <c:pt idx="3">
                  <c:v>1.1500900000000001</c:v>
                </c:pt>
                <c:pt idx="4">
                  <c:v>1.2062200000000001</c:v>
                </c:pt>
                <c:pt idx="5">
                  <c:v>1.2657099999999999</c:v>
                </c:pt>
                <c:pt idx="6">
                  <c:v>1.3286100000000001</c:v>
                </c:pt>
                <c:pt idx="7">
                  <c:v>1.39499</c:v>
                </c:pt>
                <c:pt idx="8">
                  <c:v>1.4649300000000001</c:v>
                </c:pt>
                <c:pt idx="9">
                  <c:v>1.53857</c:v>
                </c:pt>
                <c:pt idx="10">
                  <c:v>1.6160300000000001</c:v>
                </c:pt>
                <c:pt idx="11">
                  <c:v>1.6974800000000001</c:v>
                </c:pt>
                <c:pt idx="12">
                  <c:v>1.78311</c:v>
                </c:pt>
                <c:pt idx="13">
                  <c:v>1.8731</c:v>
                </c:pt>
                <c:pt idx="14">
                  <c:v>1.96767</c:v>
                </c:pt>
                <c:pt idx="15">
                  <c:v>2.06704</c:v>
                </c:pt>
                <c:pt idx="16">
                  <c:v>2.17144</c:v>
                </c:pt>
                <c:pt idx="17">
                  <c:v>2.2811300000000001</c:v>
                </c:pt>
                <c:pt idx="18">
                  <c:v>2.39636</c:v>
                </c:pt>
                <c:pt idx="19">
                  <c:v>2.5174300000000001</c:v>
                </c:pt>
                <c:pt idx="20">
                  <c:v>2.6446100000000001</c:v>
                </c:pt>
                <c:pt idx="21">
                  <c:v>2.7782200000000001</c:v>
                </c:pt>
                <c:pt idx="22">
                  <c:v>2.91859</c:v>
                </c:pt>
                <c:pt idx="23">
                  <c:v>3.0660500000000002</c:v>
                </c:pt>
                <c:pt idx="24">
                  <c:v>3.2209599999999998</c:v>
                </c:pt>
                <c:pt idx="25">
                  <c:v>3.3836900000000001</c:v>
                </c:pt>
                <c:pt idx="26">
                  <c:v>3.5546500000000001</c:v>
                </c:pt>
                <c:pt idx="27">
                  <c:v>3.7342499999999998</c:v>
                </c:pt>
                <c:pt idx="28">
                  <c:v>3.92292</c:v>
                </c:pt>
                <c:pt idx="29">
                  <c:v>4.12113</c:v>
                </c:pt>
                <c:pt idx="30">
                  <c:v>4.3293400000000002</c:v>
                </c:pt>
                <c:pt idx="31">
                  <c:v>4.5480799999999997</c:v>
                </c:pt>
                <c:pt idx="32">
                  <c:v>4.7778799999999997</c:v>
                </c:pt>
                <c:pt idx="33">
                  <c:v>5.0192800000000002</c:v>
                </c:pt>
                <c:pt idx="34">
                  <c:v>5.2728700000000002</c:v>
                </c:pt>
                <c:pt idx="35">
                  <c:v>5.5392900000000003</c:v>
                </c:pt>
                <c:pt idx="36">
                  <c:v>5.8191600000000001</c:v>
                </c:pt>
                <c:pt idx="37">
                  <c:v>6.1131700000000002</c:v>
                </c:pt>
                <c:pt idx="38">
                  <c:v>6.42204</c:v>
                </c:pt>
                <c:pt idx="39">
                  <c:v>6.7465099999999998</c:v>
                </c:pt>
                <c:pt idx="40">
                  <c:v>7.0873799999999996</c:v>
                </c:pt>
                <c:pt idx="41">
                  <c:v>7.4454700000000003</c:v>
                </c:pt>
                <c:pt idx="42">
                  <c:v>7.82165</c:v>
                </c:pt>
                <c:pt idx="43">
                  <c:v>8.2168299999999999</c:v>
                </c:pt>
                <c:pt idx="44">
                  <c:v>8.6319900000000001</c:v>
                </c:pt>
                <c:pt idx="45">
                  <c:v>9.0681200000000004</c:v>
                </c:pt>
                <c:pt idx="46">
                  <c:v>9.5262899999999995</c:v>
                </c:pt>
                <c:pt idx="47">
                  <c:v>10.0076</c:v>
                </c:pt>
                <c:pt idx="48">
                  <c:v>10.513199999999999</c:v>
                </c:pt>
                <c:pt idx="49">
                  <c:v>11.0444</c:v>
                </c:pt>
                <c:pt idx="50">
                  <c:v>11.602399999999999</c:v>
                </c:pt>
                <c:pt idx="51">
                  <c:v>12.188599999999999</c:v>
                </c:pt>
                <c:pt idx="52">
                  <c:v>12.804500000000001</c:v>
                </c:pt>
                <c:pt idx="53">
                  <c:v>13.4514</c:v>
                </c:pt>
                <c:pt idx="54">
                  <c:v>14.131</c:v>
                </c:pt>
                <c:pt idx="55">
                  <c:v>14.845000000000001</c:v>
                </c:pt>
                <c:pt idx="56">
                  <c:v>15.5951</c:v>
                </c:pt>
                <c:pt idx="57">
                  <c:v>16.382999999999999</c:v>
                </c:pt>
                <c:pt idx="58">
                  <c:v>17.210699999999999</c:v>
                </c:pt>
                <c:pt idx="59">
                  <c:v>18.080300000000001</c:v>
                </c:pt>
                <c:pt idx="60">
                  <c:v>18.9938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1D-40EA-9EE4-566FB31284B5}"/>
            </c:ext>
          </c:extLst>
        </c:ser>
        <c:ser>
          <c:idx val="1"/>
          <c:order val="1"/>
          <c:tx>
            <c:v>y2 (h=0.1)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№805'!$M$5:$M$35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'Филиппов №805'!$O$5:$O$35</c:f>
              <c:numCache>
                <c:formatCode>General</c:formatCode>
                <c:ptCount val="31"/>
                <c:pt idx="0">
                  <c:v>1</c:v>
                </c:pt>
                <c:pt idx="1">
                  <c:v>1.0900000000000001</c:v>
                </c:pt>
                <c:pt idx="2">
                  <c:v>1.1880999999999999</c:v>
                </c:pt>
                <c:pt idx="3">
                  <c:v>1.30037</c:v>
                </c:pt>
                <c:pt idx="4">
                  <c:v>1.4293800000000001</c:v>
                </c:pt>
                <c:pt idx="5">
                  <c:v>1.5755300000000001</c:v>
                </c:pt>
                <c:pt idx="6">
                  <c:v>1.7385299999999999</c:v>
                </c:pt>
                <c:pt idx="7">
                  <c:v>1.9184300000000001</c:v>
                </c:pt>
                <c:pt idx="8">
                  <c:v>2.1160700000000001</c:v>
                </c:pt>
                <c:pt idx="9">
                  <c:v>2.3330299999999999</c:v>
                </c:pt>
                <c:pt idx="10">
                  <c:v>2.5714999999999999</c:v>
                </c:pt>
                <c:pt idx="11">
                  <c:v>2.8340100000000001</c:v>
                </c:pt>
                <c:pt idx="12">
                  <c:v>3.1233</c:v>
                </c:pt>
                <c:pt idx="13">
                  <c:v>3.4422600000000001</c:v>
                </c:pt>
                <c:pt idx="14">
                  <c:v>3.7939699999999998</c:v>
                </c:pt>
                <c:pt idx="15">
                  <c:v>4.1817299999999999</c:v>
                </c:pt>
                <c:pt idx="16">
                  <c:v>4.6091899999999999</c:v>
                </c:pt>
                <c:pt idx="17">
                  <c:v>5.0803399999999996</c:v>
                </c:pt>
                <c:pt idx="18">
                  <c:v>5.59964</c:v>
                </c:pt>
                <c:pt idx="19">
                  <c:v>6.1719900000000001</c:v>
                </c:pt>
                <c:pt idx="20">
                  <c:v>6.80281</c:v>
                </c:pt>
                <c:pt idx="21">
                  <c:v>7.4981</c:v>
                </c:pt>
                <c:pt idx="22">
                  <c:v>8.2644500000000001</c:v>
                </c:pt>
                <c:pt idx="23">
                  <c:v>9.10914</c:v>
                </c:pt>
                <c:pt idx="24">
                  <c:v>10.0402</c:v>
                </c:pt>
                <c:pt idx="25">
                  <c:v>11.0663</c:v>
                </c:pt>
                <c:pt idx="26">
                  <c:v>12.1974</c:v>
                </c:pt>
                <c:pt idx="27">
                  <c:v>13.444100000000001</c:v>
                </c:pt>
                <c:pt idx="28">
                  <c:v>14.818199999999999</c:v>
                </c:pt>
                <c:pt idx="29">
                  <c:v>16.332699999999999</c:v>
                </c:pt>
                <c:pt idx="30">
                  <c:v>18.001999999999999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1D-40EA-9EE4-566FB31284B5}"/>
            </c:ext>
          </c:extLst>
        </c:ser>
        <c:ser>
          <c:idx val="2"/>
          <c:order val="2"/>
          <c:tx>
            <c:v>y2 точн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№805'!$B$5:$B$65</c:f>
              <c:numCache>
                <c:formatCode>General</c:formatCode>
                <c:ptCount val="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</c:numCache>
            </c:numRef>
          </c:xVal>
          <c:yVal>
            <c:numRef>
              <c:f>'Филиппов №805'!$G$5:$G$65</c:f>
              <c:numCache>
                <c:formatCode>General</c:formatCode>
                <c:ptCount val="61"/>
                <c:pt idx="0">
                  <c:v>1</c:v>
                </c:pt>
                <c:pt idx="1">
                  <c:v>1.0512710963760241</c:v>
                </c:pt>
                <c:pt idx="2">
                  <c:v>1.1051709180756477</c:v>
                </c:pt>
                <c:pt idx="3">
                  <c:v>1.1618342427282831</c:v>
                </c:pt>
                <c:pt idx="4">
                  <c:v>1.2214027581601699</c:v>
                </c:pt>
                <c:pt idx="5">
                  <c:v>1.2840254166877414</c:v>
                </c:pt>
                <c:pt idx="6">
                  <c:v>1.3498588075760032</c:v>
                </c:pt>
                <c:pt idx="7">
                  <c:v>1.4190675485932571</c:v>
                </c:pt>
                <c:pt idx="8">
                  <c:v>1.4918246976412703</c:v>
                </c:pt>
                <c:pt idx="9">
                  <c:v>1.5683121854901689</c:v>
                </c:pt>
                <c:pt idx="10">
                  <c:v>1.6487212707001282</c:v>
                </c:pt>
                <c:pt idx="11">
                  <c:v>1.7332530178673953</c:v>
                </c:pt>
                <c:pt idx="12">
                  <c:v>1.8221188003905089</c:v>
                </c:pt>
                <c:pt idx="13">
                  <c:v>1.9155408290138962</c:v>
                </c:pt>
                <c:pt idx="14">
                  <c:v>2.0137527074704766</c:v>
                </c:pt>
                <c:pt idx="15">
                  <c:v>2.1170000166126748</c:v>
                </c:pt>
                <c:pt idx="16">
                  <c:v>2.2255409284924679</c:v>
                </c:pt>
                <c:pt idx="17">
                  <c:v>2.3396468519259908</c:v>
                </c:pt>
                <c:pt idx="18">
                  <c:v>2.4596031111569499</c:v>
                </c:pt>
                <c:pt idx="19">
                  <c:v>2.585709659315846</c:v>
                </c:pt>
                <c:pt idx="20">
                  <c:v>2.7182818284590451</c:v>
                </c:pt>
                <c:pt idx="21">
                  <c:v>2.8576511180631639</c:v>
                </c:pt>
                <c:pt idx="22">
                  <c:v>3.0041660239464334</c:v>
                </c:pt>
                <c:pt idx="23">
                  <c:v>3.1581929096897672</c:v>
                </c:pt>
                <c:pt idx="24">
                  <c:v>3.3201169227365472</c:v>
                </c:pt>
                <c:pt idx="25">
                  <c:v>3.4903429574618414</c:v>
                </c:pt>
                <c:pt idx="26">
                  <c:v>3.6692966676192444</c:v>
                </c:pt>
                <c:pt idx="27">
                  <c:v>3.8574255306969745</c:v>
                </c:pt>
                <c:pt idx="28">
                  <c:v>4.0551999668446745</c:v>
                </c:pt>
                <c:pt idx="29">
                  <c:v>4.2631145151688168</c:v>
                </c:pt>
                <c:pt idx="30">
                  <c:v>4.4816890703380645</c:v>
                </c:pt>
                <c:pt idx="31">
                  <c:v>4.7114701825907419</c:v>
                </c:pt>
                <c:pt idx="32">
                  <c:v>4.9530324243951149</c:v>
                </c:pt>
                <c:pt idx="33">
                  <c:v>5.2069798271798486</c:v>
                </c:pt>
                <c:pt idx="34">
                  <c:v>5.4739473917271999</c:v>
                </c:pt>
                <c:pt idx="35">
                  <c:v>5.7546026760057307</c:v>
                </c:pt>
                <c:pt idx="36">
                  <c:v>6.0496474644129465</c:v>
                </c:pt>
                <c:pt idx="37">
                  <c:v>6.3598195226018319</c:v>
                </c:pt>
                <c:pt idx="38">
                  <c:v>6.6858944422792685</c:v>
                </c:pt>
                <c:pt idx="39">
                  <c:v>7.0286875805892928</c:v>
                </c:pt>
                <c:pt idx="40">
                  <c:v>7.3890560989306504</c:v>
                </c:pt>
                <c:pt idx="41">
                  <c:v>7.7679011063067707</c:v>
                </c:pt>
                <c:pt idx="42">
                  <c:v>8.1661699125676517</c:v>
                </c:pt>
                <c:pt idx="43">
                  <c:v>8.5848583971778929</c:v>
                </c:pt>
                <c:pt idx="44">
                  <c:v>9.025013499434122</c:v>
                </c:pt>
                <c:pt idx="45">
                  <c:v>9.4877358363585262</c:v>
                </c:pt>
                <c:pt idx="46">
                  <c:v>9.9741824548147182</c:v>
                </c:pt>
                <c:pt idx="47">
                  <c:v>10.485569724727576</c:v>
                </c:pt>
                <c:pt idx="48">
                  <c:v>11.023176380641601</c:v>
                </c:pt>
                <c:pt idx="49">
                  <c:v>11.588346719223392</c:v>
                </c:pt>
                <c:pt idx="50">
                  <c:v>12.182493960703473</c:v>
                </c:pt>
                <c:pt idx="51">
                  <c:v>12.807103782663029</c:v>
                </c:pt>
                <c:pt idx="52">
                  <c:v>13.463738035001692</c:v>
                </c:pt>
                <c:pt idx="53">
                  <c:v>14.154038645375801</c:v>
                </c:pt>
                <c:pt idx="54">
                  <c:v>14.879731724872837</c:v>
                </c:pt>
                <c:pt idx="55">
                  <c:v>15.642631884188171</c:v>
                </c:pt>
                <c:pt idx="56">
                  <c:v>16.444646771097048</c:v>
                </c:pt>
                <c:pt idx="57">
                  <c:v>17.287781840567639</c:v>
                </c:pt>
                <c:pt idx="58">
                  <c:v>18.17414536944306</c:v>
                </c:pt>
                <c:pt idx="59">
                  <c:v>19.105953728231651</c:v>
                </c:pt>
                <c:pt idx="6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31D-40EA-9EE4-566FB3128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592632"/>
        <c:axId val="848594552"/>
      </c:scatterChart>
      <c:valAx>
        <c:axId val="84859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8594552"/>
        <c:crosses val="autoZero"/>
        <c:crossBetween val="midCat"/>
      </c:valAx>
      <c:valAx>
        <c:axId val="84859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8592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Графическое изображение у3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y3 (h=0.05)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№805'!$B$5:$B$65</c:f>
              <c:numCache>
                <c:formatCode>General</c:formatCode>
                <c:ptCount val="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</c:numCache>
            </c:numRef>
          </c:xVal>
          <c:yVal>
            <c:numRef>
              <c:f>'Филиппов №805'!$E$5:$E$65</c:f>
              <c:numCache>
                <c:formatCode>General</c:formatCode>
                <c:ptCount val="61"/>
                <c:pt idx="0">
                  <c:v>1</c:v>
                </c:pt>
                <c:pt idx="1">
                  <c:v>1.0525</c:v>
                </c:pt>
                <c:pt idx="2">
                  <c:v>1.10276</c:v>
                </c:pt>
                <c:pt idx="3">
                  <c:v>1.15489</c:v>
                </c:pt>
                <c:pt idx="4">
                  <c:v>1.21017</c:v>
                </c:pt>
                <c:pt idx="5">
                  <c:v>1.26894</c:v>
                </c:pt>
                <c:pt idx="6">
                  <c:v>1.3312999999999999</c:v>
                </c:pt>
                <c:pt idx="7">
                  <c:v>1.3973</c:v>
                </c:pt>
                <c:pt idx="8">
                  <c:v>1.46699</c:v>
                </c:pt>
                <c:pt idx="9">
                  <c:v>1.5404599999999999</c:v>
                </c:pt>
                <c:pt idx="10">
                  <c:v>1.61782</c:v>
                </c:pt>
                <c:pt idx="11">
                  <c:v>1.69923</c:v>
                </c:pt>
                <c:pt idx="12">
                  <c:v>1.78485</c:v>
                </c:pt>
                <c:pt idx="13">
                  <c:v>1.87487</c:v>
                </c:pt>
                <c:pt idx="14">
                  <c:v>1.9694700000000001</c:v>
                </c:pt>
                <c:pt idx="15">
                  <c:v>2.0689000000000002</c:v>
                </c:pt>
                <c:pt idx="16">
                  <c:v>2.1733699999999998</c:v>
                </c:pt>
                <c:pt idx="17">
                  <c:v>2.2831299999999999</c:v>
                </c:pt>
                <c:pt idx="18">
                  <c:v>2.39846</c:v>
                </c:pt>
                <c:pt idx="19">
                  <c:v>2.5196200000000002</c:v>
                </c:pt>
                <c:pt idx="20">
                  <c:v>2.6469</c:v>
                </c:pt>
                <c:pt idx="21">
                  <c:v>2.7806299999999999</c:v>
                </c:pt>
                <c:pt idx="22">
                  <c:v>2.9211100000000001</c:v>
                </c:pt>
                <c:pt idx="23">
                  <c:v>3.0686900000000001</c:v>
                </c:pt>
                <c:pt idx="24">
                  <c:v>3.2237399999999998</c:v>
                </c:pt>
                <c:pt idx="25">
                  <c:v>3.3866100000000001</c:v>
                </c:pt>
                <c:pt idx="26">
                  <c:v>3.5577200000000002</c:v>
                </c:pt>
                <c:pt idx="27">
                  <c:v>3.7374700000000001</c:v>
                </c:pt>
                <c:pt idx="28">
                  <c:v>3.9262999999999999</c:v>
                </c:pt>
                <c:pt idx="29">
                  <c:v>4.1246799999999997</c:v>
                </c:pt>
                <c:pt idx="30">
                  <c:v>4.3330799999999998</c:v>
                </c:pt>
                <c:pt idx="31">
                  <c:v>4.5520100000000001</c:v>
                </c:pt>
                <c:pt idx="32">
                  <c:v>4.782</c:v>
                </c:pt>
                <c:pt idx="33">
                  <c:v>5.0236099999999997</c:v>
                </c:pt>
                <c:pt idx="34">
                  <c:v>5.2774200000000002</c:v>
                </c:pt>
                <c:pt idx="35">
                  <c:v>5.54406</c:v>
                </c:pt>
                <c:pt idx="36">
                  <c:v>5.8241800000000001</c:v>
                </c:pt>
                <c:pt idx="37">
                  <c:v>6.1184399999999997</c:v>
                </c:pt>
                <c:pt idx="38">
                  <c:v>6.4275799999999998</c:v>
                </c:pt>
                <c:pt idx="39">
                  <c:v>6.7523299999999997</c:v>
                </c:pt>
                <c:pt idx="40">
                  <c:v>7.0934900000000001</c:v>
                </c:pt>
                <c:pt idx="41">
                  <c:v>7.4518899999999997</c:v>
                </c:pt>
                <c:pt idx="42">
                  <c:v>7.8283899999999997</c:v>
                </c:pt>
                <c:pt idx="43">
                  <c:v>8.2239199999999997</c:v>
                </c:pt>
                <c:pt idx="44">
                  <c:v>8.6394300000000008</c:v>
                </c:pt>
                <c:pt idx="45">
                  <c:v>9.0759399999999992</c:v>
                </c:pt>
                <c:pt idx="46">
                  <c:v>9.5344999999999995</c:v>
                </c:pt>
                <c:pt idx="47">
                  <c:v>10.0162</c:v>
                </c:pt>
                <c:pt idx="48">
                  <c:v>10.5223</c:v>
                </c:pt>
                <c:pt idx="49">
                  <c:v>11.053900000000001</c:v>
                </c:pt>
                <c:pt idx="50">
                  <c:v>11.612399999999999</c:v>
                </c:pt>
                <c:pt idx="51">
                  <c:v>12.199199999999999</c:v>
                </c:pt>
                <c:pt idx="52">
                  <c:v>12.8155</c:v>
                </c:pt>
                <c:pt idx="53">
                  <c:v>13.462999999999999</c:v>
                </c:pt>
                <c:pt idx="54">
                  <c:v>14.1432</c:v>
                </c:pt>
                <c:pt idx="55">
                  <c:v>14.857799999999999</c:v>
                </c:pt>
                <c:pt idx="56">
                  <c:v>15.608499999999999</c:v>
                </c:pt>
                <c:pt idx="57">
                  <c:v>16.397099999999998</c:v>
                </c:pt>
                <c:pt idx="58">
                  <c:v>17.2256</c:v>
                </c:pt>
                <c:pt idx="59">
                  <c:v>18.0959</c:v>
                </c:pt>
                <c:pt idx="60">
                  <c:v>19.010200000000001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E0-4C16-B61F-E7B561AFA3D4}"/>
            </c:ext>
          </c:extLst>
        </c:ser>
        <c:ser>
          <c:idx val="1"/>
          <c:order val="1"/>
          <c:tx>
            <c:v>y3 (h=0.1)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№805'!$M$5:$M$35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'Филиппов №805'!$P$5:$P$35</c:f>
              <c:numCache>
                <c:formatCode>General</c:formatCode>
                <c:ptCount val="31"/>
                <c:pt idx="0">
                  <c:v>1</c:v>
                </c:pt>
                <c:pt idx="1">
                  <c:v>1.1100000000000001</c:v>
                </c:pt>
                <c:pt idx="2">
                  <c:v>1.2121</c:v>
                </c:pt>
                <c:pt idx="3">
                  <c:v>1.31925</c:v>
                </c:pt>
                <c:pt idx="4">
                  <c:v>1.4406099999999999</c:v>
                </c:pt>
                <c:pt idx="5">
                  <c:v>1.5807199999999999</c:v>
                </c:pt>
                <c:pt idx="6">
                  <c:v>1.7407699999999999</c:v>
                </c:pt>
                <c:pt idx="7">
                  <c:v>1.9204600000000001</c:v>
                </c:pt>
                <c:pt idx="8">
                  <c:v>2.11951</c:v>
                </c:pt>
                <c:pt idx="9">
                  <c:v>2.3384100000000001</c:v>
                </c:pt>
                <c:pt idx="10">
                  <c:v>2.5786500000000001</c:v>
                </c:pt>
                <c:pt idx="11">
                  <c:v>2.8424900000000002</c:v>
                </c:pt>
                <c:pt idx="12">
                  <c:v>3.1327400000000001</c:v>
                </c:pt>
                <c:pt idx="13">
                  <c:v>3.45248</c:v>
                </c:pt>
                <c:pt idx="14">
                  <c:v>3.8049599999999999</c:v>
                </c:pt>
                <c:pt idx="15">
                  <c:v>4.1936499999999999</c:v>
                </c:pt>
                <c:pt idx="16">
                  <c:v>4.6222200000000004</c:v>
                </c:pt>
                <c:pt idx="17">
                  <c:v>5.0946800000000003</c:v>
                </c:pt>
                <c:pt idx="18">
                  <c:v>5.6154700000000002</c:v>
                </c:pt>
                <c:pt idx="19">
                  <c:v>6.1894799999999996</c:v>
                </c:pt>
                <c:pt idx="20">
                  <c:v>6.8221299999999996</c:v>
                </c:pt>
                <c:pt idx="21">
                  <c:v>7.5194099999999997</c:v>
                </c:pt>
                <c:pt idx="22">
                  <c:v>8.2879500000000004</c:v>
                </c:pt>
                <c:pt idx="23">
                  <c:v>9.1350300000000004</c:v>
                </c:pt>
                <c:pt idx="24">
                  <c:v>10.0687</c:v>
                </c:pt>
                <c:pt idx="25">
                  <c:v>11.097799999999999</c:v>
                </c:pt>
                <c:pt idx="26">
                  <c:v>12.232100000000001</c:v>
                </c:pt>
                <c:pt idx="27">
                  <c:v>13.4823</c:v>
                </c:pt>
                <c:pt idx="28">
                  <c:v>14.860300000000001</c:v>
                </c:pt>
                <c:pt idx="29">
                  <c:v>16.379100000000001</c:v>
                </c:pt>
                <c:pt idx="30">
                  <c:v>18.0532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E0-4C16-B61F-E7B561AFA3D4}"/>
            </c:ext>
          </c:extLst>
        </c:ser>
        <c:ser>
          <c:idx val="2"/>
          <c:order val="2"/>
          <c:tx>
            <c:v>y3 точн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№805'!$B$5:$B$65</c:f>
              <c:numCache>
                <c:formatCode>General</c:formatCode>
                <c:ptCount val="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</c:numCache>
            </c:numRef>
          </c:xVal>
          <c:yVal>
            <c:numRef>
              <c:f>'Филиппов №805'!$H$5:$H$65</c:f>
              <c:numCache>
                <c:formatCode>General</c:formatCode>
                <c:ptCount val="61"/>
                <c:pt idx="0">
                  <c:v>1</c:v>
                </c:pt>
                <c:pt idx="1">
                  <c:v>1.0512710963760241</c:v>
                </c:pt>
                <c:pt idx="2">
                  <c:v>1.1051709180756477</c:v>
                </c:pt>
                <c:pt idx="3">
                  <c:v>1.1618342427282831</c:v>
                </c:pt>
                <c:pt idx="4">
                  <c:v>1.2214027581601699</c:v>
                </c:pt>
                <c:pt idx="5">
                  <c:v>1.2840254166877414</c:v>
                </c:pt>
                <c:pt idx="6">
                  <c:v>1.3498588075760032</c:v>
                </c:pt>
                <c:pt idx="7">
                  <c:v>1.4190675485932571</c:v>
                </c:pt>
                <c:pt idx="8">
                  <c:v>1.4918246976412703</c:v>
                </c:pt>
                <c:pt idx="9">
                  <c:v>1.5683121854901689</c:v>
                </c:pt>
                <c:pt idx="10">
                  <c:v>1.6487212707001282</c:v>
                </c:pt>
                <c:pt idx="11">
                  <c:v>1.7332530178673953</c:v>
                </c:pt>
                <c:pt idx="12">
                  <c:v>1.8221188003905089</c:v>
                </c:pt>
                <c:pt idx="13">
                  <c:v>1.9155408290138962</c:v>
                </c:pt>
                <c:pt idx="14">
                  <c:v>2.0137527074704766</c:v>
                </c:pt>
                <c:pt idx="15">
                  <c:v>2.1170000166126748</c:v>
                </c:pt>
                <c:pt idx="16">
                  <c:v>2.2255409284924679</c:v>
                </c:pt>
                <c:pt idx="17">
                  <c:v>2.3396468519259908</c:v>
                </c:pt>
                <c:pt idx="18">
                  <c:v>2.4596031111569499</c:v>
                </c:pt>
                <c:pt idx="19">
                  <c:v>2.585709659315846</c:v>
                </c:pt>
                <c:pt idx="20">
                  <c:v>2.7182818284590451</c:v>
                </c:pt>
                <c:pt idx="21">
                  <c:v>2.8576511180631639</c:v>
                </c:pt>
                <c:pt idx="22">
                  <c:v>3.0041660239464334</c:v>
                </c:pt>
                <c:pt idx="23">
                  <c:v>3.1581929096897672</c:v>
                </c:pt>
                <c:pt idx="24">
                  <c:v>3.3201169227365472</c:v>
                </c:pt>
                <c:pt idx="25">
                  <c:v>3.4903429574618414</c:v>
                </c:pt>
                <c:pt idx="26">
                  <c:v>3.6692966676192444</c:v>
                </c:pt>
                <c:pt idx="27">
                  <c:v>3.8574255306969745</c:v>
                </c:pt>
                <c:pt idx="28">
                  <c:v>4.0551999668446745</c:v>
                </c:pt>
                <c:pt idx="29">
                  <c:v>4.2631145151688168</c:v>
                </c:pt>
                <c:pt idx="30">
                  <c:v>4.4816890703380645</c:v>
                </c:pt>
                <c:pt idx="31">
                  <c:v>4.7114701825907419</c:v>
                </c:pt>
                <c:pt idx="32">
                  <c:v>4.9530324243951149</c:v>
                </c:pt>
                <c:pt idx="33">
                  <c:v>5.2069798271798486</c:v>
                </c:pt>
                <c:pt idx="34">
                  <c:v>5.4739473917271999</c:v>
                </c:pt>
                <c:pt idx="35">
                  <c:v>5.7546026760057307</c:v>
                </c:pt>
                <c:pt idx="36">
                  <c:v>6.0496474644129465</c:v>
                </c:pt>
                <c:pt idx="37">
                  <c:v>6.3598195226018319</c:v>
                </c:pt>
                <c:pt idx="38">
                  <c:v>6.6858944422792685</c:v>
                </c:pt>
                <c:pt idx="39">
                  <c:v>7.0286875805892928</c:v>
                </c:pt>
                <c:pt idx="40">
                  <c:v>7.3890560989306504</c:v>
                </c:pt>
                <c:pt idx="41">
                  <c:v>7.7679011063067707</c:v>
                </c:pt>
                <c:pt idx="42">
                  <c:v>8.1661699125676517</c:v>
                </c:pt>
                <c:pt idx="43">
                  <c:v>8.5848583971778929</c:v>
                </c:pt>
                <c:pt idx="44">
                  <c:v>9.025013499434122</c:v>
                </c:pt>
                <c:pt idx="45">
                  <c:v>9.4877358363585262</c:v>
                </c:pt>
                <c:pt idx="46">
                  <c:v>9.9741824548147182</c:v>
                </c:pt>
                <c:pt idx="47">
                  <c:v>10.485569724727576</c:v>
                </c:pt>
                <c:pt idx="48">
                  <c:v>11.023176380641601</c:v>
                </c:pt>
                <c:pt idx="49">
                  <c:v>11.588346719223392</c:v>
                </c:pt>
                <c:pt idx="50">
                  <c:v>12.182493960703473</c:v>
                </c:pt>
                <c:pt idx="51">
                  <c:v>12.807103782663029</c:v>
                </c:pt>
                <c:pt idx="52">
                  <c:v>13.463738035001692</c:v>
                </c:pt>
                <c:pt idx="53">
                  <c:v>14.154038645375801</c:v>
                </c:pt>
                <c:pt idx="54">
                  <c:v>14.879731724872837</c:v>
                </c:pt>
                <c:pt idx="55">
                  <c:v>15.642631884188171</c:v>
                </c:pt>
                <c:pt idx="56">
                  <c:v>16.444646771097048</c:v>
                </c:pt>
                <c:pt idx="57">
                  <c:v>17.287781840567639</c:v>
                </c:pt>
                <c:pt idx="58">
                  <c:v>18.17414536944306</c:v>
                </c:pt>
                <c:pt idx="59">
                  <c:v>19.105953728231651</c:v>
                </c:pt>
                <c:pt idx="6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E0-4C16-B61F-E7B561AFA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586552"/>
        <c:axId val="848585272"/>
      </c:scatterChart>
      <c:valAx>
        <c:axId val="848586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8585272"/>
        <c:crosses val="autoZero"/>
        <c:crossBetween val="midCat"/>
      </c:valAx>
      <c:valAx>
        <c:axId val="84858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8586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 изображение у1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y1 (h=0.1)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№913'!$B$5:$B$105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'Филиппов №913'!$C$5:$C$105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-2.0626100000000001E-2</c:v>
                </c:pt>
                <c:pt idx="3">
                  <c:v>-6.2174300000000002E-2</c:v>
                </c:pt>
                <c:pt idx="4">
                  <c:v>-0.124836</c:v>
                </c:pt>
                <c:pt idx="5">
                  <c:v>-0.20871300000000001</c:v>
                </c:pt>
                <c:pt idx="6">
                  <c:v>-0.313836</c:v>
                </c:pt>
                <c:pt idx="7">
                  <c:v>-0.44017800000000001</c:v>
                </c:pt>
                <c:pt idx="8">
                  <c:v>-0.58767199999999997</c:v>
                </c:pt>
                <c:pt idx="9">
                  <c:v>-0.75621700000000003</c:v>
                </c:pt>
                <c:pt idx="10">
                  <c:v>-0.94569800000000004</c:v>
                </c:pt>
                <c:pt idx="11">
                  <c:v>-1.1559900000000001</c:v>
                </c:pt>
                <c:pt idx="12">
                  <c:v>-1.3869499999999999</c:v>
                </c:pt>
                <c:pt idx="13">
                  <c:v>-1.6384700000000001</c:v>
                </c:pt>
                <c:pt idx="14">
                  <c:v>-1.91042</c:v>
                </c:pt>
                <c:pt idx="15">
                  <c:v>-2.2027000000000001</c:v>
                </c:pt>
                <c:pt idx="16">
                  <c:v>-2.5152100000000002</c:v>
                </c:pt>
                <c:pt idx="17">
                  <c:v>-2.8478699999999999</c:v>
                </c:pt>
                <c:pt idx="18">
                  <c:v>-3.2006100000000002</c:v>
                </c:pt>
                <c:pt idx="19">
                  <c:v>-3.5733899999999998</c:v>
                </c:pt>
                <c:pt idx="20">
                  <c:v>-3.96617</c:v>
                </c:pt>
                <c:pt idx="21">
                  <c:v>-4.3789199999999999</c:v>
                </c:pt>
                <c:pt idx="22">
                  <c:v>-4.8116199999999996</c:v>
                </c:pt>
                <c:pt idx="23">
                  <c:v>-5.2642899999999999</c:v>
                </c:pt>
                <c:pt idx="24">
                  <c:v>-5.7369199999999996</c:v>
                </c:pt>
                <c:pt idx="25">
                  <c:v>-6.2295199999999999</c:v>
                </c:pt>
                <c:pt idx="26">
                  <c:v>-6.7421199999999999</c:v>
                </c:pt>
                <c:pt idx="27">
                  <c:v>-7.2747299999999999</c:v>
                </c:pt>
                <c:pt idx="28">
                  <c:v>-7.8273799999999998</c:v>
                </c:pt>
                <c:pt idx="29">
                  <c:v>-8.4000800000000009</c:v>
                </c:pt>
                <c:pt idx="30">
                  <c:v>-8.9928699999999999</c:v>
                </c:pt>
                <c:pt idx="31">
                  <c:v>-9.6057600000000001</c:v>
                </c:pt>
                <c:pt idx="32">
                  <c:v>-10.238799999999999</c:v>
                </c:pt>
                <c:pt idx="33">
                  <c:v>-10.8919</c:v>
                </c:pt>
                <c:pt idx="34">
                  <c:v>-11.565200000000001</c:v>
                </c:pt>
                <c:pt idx="35">
                  <c:v>-12.258699999999999</c:v>
                </c:pt>
                <c:pt idx="36">
                  <c:v>-12.972300000000001</c:v>
                </c:pt>
                <c:pt idx="37">
                  <c:v>-13.706099999999999</c:v>
                </c:pt>
                <c:pt idx="38">
                  <c:v>-14.460100000000001</c:v>
                </c:pt>
                <c:pt idx="39">
                  <c:v>-15.2342</c:v>
                </c:pt>
                <c:pt idx="40">
                  <c:v>-16.028500000000001</c:v>
                </c:pt>
                <c:pt idx="41">
                  <c:v>-16.843</c:v>
                </c:pt>
                <c:pt idx="42">
                  <c:v>-17.677600000000002</c:v>
                </c:pt>
                <c:pt idx="43">
                  <c:v>-18.532399999999999</c:v>
                </c:pt>
                <c:pt idx="44">
                  <c:v>-19.407299999999999</c:v>
                </c:pt>
                <c:pt idx="45">
                  <c:v>-20.302299999999999</c:v>
                </c:pt>
                <c:pt idx="46">
                  <c:v>-21.217400000000001</c:v>
                </c:pt>
                <c:pt idx="47">
                  <c:v>-22.152699999999999</c:v>
                </c:pt>
                <c:pt idx="48">
                  <c:v>-23.108000000000001</c:v>
                </c:pt>
                <c:pt idx="49">
                  <c:v>-24.083400000000001</c:v>
                </c:pt>
                <c:pt idx="50">
                  <c:v>-25.078900000000001</c:v>
                </c:pt>
                <c:pt idx="51">
                  <c:v>-26.0945</c:v>
                </c:pt>
                <c:pt idx="52">
                  <c:v>-27.130099999999999</c:v>
                </c:pt>
                <c:pt idx="53">
                  <c:v>-28.1859</c:v>
                </c:pt>
                <c:pt idx="54">
                  <c:v>-29.261600000000001</c:v>
                </c:pt>
                <c:pt idx="55">
                  <c:v>-30.357500000000002</c:v>
                </c:pt>
                <c:pt idx="56">
                  <c:v>-31.473400000000002</c:v>
                </c:pt>
                <c:pt idx="57">
                  <c:v>-32.609299999999998</c:v>
                </c:pt>
                <c:pt idx="58">
                  <c:v>-33.7654</c:v>
                </c:pt>
                <c:pt idx="59">
                  <c:v>-34.941400000000002</c:v>
                </c:pt>
                <c:pt idx="60">
                  <c:v>-36.137599999999999</c:v>
                </c:pt>
                <c:pt idx="61">
                  <c:v>-37.3538</c:v>
                </c:pt>
                <c:pt idx="62">
                  <c:v>-38.5901</c:v>
                </c:pt>
                <c:pt idx="63">
                  <c:v>-39.846400000000003</c:v>
                </c:pt>
                <c:pt idx="64">
                  <c:v>-41.122799999999998</c:v>
                </c:pt>
                <c:pt idx="65">
                  <c:v>-42.4193</c:v>
                </c:pt>
                <c:pt idx="66">
                  <c:v>-43.735900000000001</c:v>
                </c:pt>
                <c:pt idx="67">
                  <c:v>-45.072499999999998</c:v>
                </c:pt>
                <c:pt idx="68">
                  <c:v>-46.429099999999998</c:v>
                </c:pt>
                <c:pt idx="69">
                  <c:v>-47.805900000000001</c:v>
                </c:pt>
                <c:pt idx="70">
                  <c:v>-49.2027</c:v>
                </c:pt>
                <c:pt idx="71">
                  <c:v>-50.619599999999998</c:v>
                </c:pt>
                <c:pt idx="72">
                  <c:v>-52.0565</c:v>
                </c:pt>
                <c:pt idx="73">
                  <c:v>-53.513500000000001</c:v>
                </c:pt>
                <c:pt idx="74">
                  <c:v>-54.990600000000001</c:v>
                </c:pt>
                <c:pt idx="75">
                  <c:v>-56.487699999999997</c:v>
                </c:pt>
                <c:pt idx="76">
                  <c:v>-58.004899999999999</c:v>
                </c:pt>
                <c:pt idx="77">
                  <c:v>-59.542099999999998</c:v>
                </c:pt>
                <c:pt idx="78">
                  <c:v>-61.099400000000003</c:v>
                </c:pt>
                <c:pt idx="79">
                  <c:v>-62.676699999999997</c:v>
                </c:pt>
                <c:pt idx="80">
                  <c:v>-64.274100000000004</c:v>
                </c:pt>
                <c:pt idx="81">
                  <c:v>-65.891499999999994</c:v>
                </c:pt>
                <c:pt idx="82">
                  <c:v>-67.528899999999993</c:v>
                </c:pt>
                <c:pt idx="83">
                  <c:v>-69.186400000000006</c:v>
                </c:pt>
                <c:pt idx="84">
                  <c:v>-70.863900000000001</c:v>
                </c:pt>
                <c:pt idx="85">
                  <c:v>-72.561499999999995</c:v>
                </c:pt>
                <c:pt idx="86">
                  <c:v>-74.2791</c:v>
                </c:pt>
                <c:pt idx="87">
                  <c:v>-76.0167</c:v>
                </c:pt>
                <c:pt idx="88">
                  <c:v>-77.774299999999997</c:v>
                </c:pt>
                <c:pt idx="89">
                  <c:v>-79.552000000000007</c:v>
                </c:pt>
                <c:pt idx="90">
                  <c:v>-81.349699999999999</c:v>
                </c:pt>
                <c:pt idx="91">
                  <c:v>-83.167500000000004</c:v>
                </c:pt>
                <c:pt idx="92">
                  <c:v>-85.005300000000005</c:v>
                </c:pt>
                <c:pt idx="93">
                  <c:v>-86.863100000000003</c:v>
                </c:pt>
                <c:pt idx="94">
                  <c:v>-88.740899999999996</c:v>
                </c:pt>
                <c:pt idx="95">
                  <c:v>-90.638800000000003</c:v>
                </c:pt>
                <c:pt idx="96">
                  <c:v>-92.556600000000003</c:v>
                </c:pt>
                <c:pt idx="97">
                  <c:v>-94.494600000000005</c:v>
                </c:pt>
                <c:pt idx="98">
                  <c:v>-96.452500000000001</c:v>
                </c:pt>
                <c:pt idx="99">
                  <c:v>-98.430499999999995</c:v>
                </c:pt>
                <c:pt idx="100">
                  <c:v>-100.428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F4-4255-80EC-3947C34DFF82}"/>
            </c:ext>
          </c:extLst>
        </c:ser>
        <c:ser>
          <c:idx val="1"/>
          <c:order val="1"/>
          <c:tx>
            <c:v>y1 (h=0.2)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№913'!$J$5:$J$55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</c:numCache>
            </c:numRef>
          </c:xVal>
          <c:yVal>
            <c:numRef>
              <c:f>'Филиппов №913'!$K$5:$K$55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-8.1677100000000002E-2</c:v>
                </c:pt>
                <c:pt idx="3">
                  <c:v>-0.24998500000000001</c:v>
                </c:pt>
                <c:pt idx="4">
                  <c:v>-0.50800699999999999</c:v>
                </c:pt>
                <c:pt idx="5">
                  <c:v>-0.85722500000000001</c:v>
                </c:pt>
                <c:pt idx="6">
                  <c:v>-1.29779</c:v>
                </c:pt>
                <c:pt idx="7">
                  <c:v>-1.8287800000000001</c:v>
                </c:pt>
                <c:pt idx="8">
                  <c:v>-2.4484699999999999</c:v>
                </c:pt>
                <c:pt idx="9">
                  <c:v>-3.15463</c:v>
                </c:pt>
                <c:pt idx="10">
                  <c:v>-3.9448400000000001</c:v>
                </c:pt>
                <c:pt idx="11">
                  <c:v>-4.8167299999999997</c:v>
                </c:pt>
                <c:pt idx="12">
                  <c:v>-5.7682900000000004</c:v>
                </c:pt>
                <c:pt idx="13">
                  <c:v>-6.798</c:v>
                </c:pt>
                <c:pt idx="14">
                  <c:v>-7.9049699999999996</c:v>
                </c:pt>
                <c:pt idx="15">
                  <c:v>-9.0889699999999998</c:v>
                </c:pt>
                <c:pt idx="16">
                  <c:v>-10.3504</c:v>
                </c:pt>
                <c:pt idx="17">
                  <c:v>-11.690099999999999</c:v>
                </c:pt>
                <c:pt idx="18">
                  <c:v>-13.109500000000001</c:v>
                </c:pt>
                <c:pt idx="19">
                  <c:v>-14.6097</c:v>
                </c:pt>
                <c:pt idx="20">
                  <c:v>-16.1921</c:v>
                </c:pt>
                <c:pt idx="21">
                  <c:v>-17.857600000000001</c:v>
                </c:pt>
                <c:pt idx="22">
                  <c:v>-19.6065</c:v>
                </c:pt>
                <c:pt idx="23">
                  <c:v>-21.4389</c:v>
                </c:pt>
                <c:pt idx="24">
                  <c:v>-23.353999999999999</c:v>
                </c:pt>
                <c:pt idx="25">
                  <c:v>-25.350999999999999</c:v>
                </c:pt>
                <c:pt idx="26">
                  <c:v>-27.428699999999999</c:v>
                </c:pt>
                <c:pt idx="27">
                  <c:v>-29.586099999999998</c:v>
                </c:pt>
                <c:pt idx="28">
                  <c:v>-31.822299999999998</c:v>
                </c:pt>
                <c:pt idx="29">
                  <c:v>-34.136499999999998</c:v>
                </c:pt>
                <c:pt idx="30">
                  <c:v>-36.528399999999998</c:v>
                </c:pt>
                <c:pt idx="31">
                  <c:v>-38.9983</c:v>
                </c:pt>
                <c:pt idx="32">
                  <c:v>-41.546399999999998</c:v>
                </c:pt>
                <c:pt idx="33">
                  <c:v>-44.173299999999998</c:v>
                </c:pt>
                <c:pt idx="34">
                  <c:v>-46.879899999999999</c:v>
                </c:pt>
                <c:pt idx="35">
                  <c:v>-49.667099999999998</c:v>
                </c:pt>
                <c:pt idx="36">
                  <c:v>-52.535299999999999</c:v>
                </c:pt>
                <c:pt idx="37">
                  <c:v>-55.485199999999999</c:v>
                </c:pt>
                <c:pt idx="38">
                  <c:v>-58.5169</c:v>
                </c:pt>
                <c:pt idx="39">
                  <c:v>-61.630299999999998</c:v>
                </c:pt>
                <c:pt idx="40">
                  <c:v>-64.825000000000003</c:v>
                </c:pt>
                <c:pt idx="41">
                  <c:v>-68.1006</c:v>
                </c:pt>
                <c:pt idx="42">
                  <c:v>-71.456400000000002</c:v>
                </c:pt>
                <c:pt idx="43">
                  <c:v>-74.892099999999999</c:v>
                </c:pt>
                <c:pt idx="44">
                  <c:v>-78.4071</c:v>
                </c:pt>
                <c:pt idx="45">
                  <c:v>-82.001099999999994</c:v>
                </c:pt>
                <c:pt idx="46">
                  <c:v>-85.674099999999996</c:v>
                </c:pt>
                <c:pt idx="47">
                  <c:v>-89.426000000000002</c:v>
                </c:pt>
                <c:pt idx="48">
                  <c:v>-93.256900000000002</c:v>
                </c:pt>
                <c:pt idx="49">
                  <c:v>-97.166899999999998</c:v>
                </c:pt>
                <c:pt idx="50">
                  <c:v>-101.15600000000001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8F4-4255-80EC-3947C34DFF82}"/>
            </c:ext>
          </c:extLst>
        </c:ser>
        <c:ser>
          <c:idx val="2"/>
          <c:order val="2"/>
          <c:tx>
            <c:v>y1 Точн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№913'!$B$5:$B$105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'Филиппов №913'!$E$5:$E$105</c:f>
              <c:numCache>
                <c:formatCode>General</c:formatCode>
                <c:ptCount val="101"/>
                <c:pt idx="0">
                  <c:v>0</c:v>
                </c:pt>
                <c:pt idx="1">
                  <c:v>-1.0000000000000002E-2</c:v>
                </c:pt>
                <c:pt idx="2">
                  <c:v>-4.0000000000000008E-2</c:v>
                </c:pt>
                <c:pt idx="3">
                  <c:v>-0.09</c:v>
                </c:pt>
                <c:pt idx="4">
                  <c:v>-0.16000000000000003</c:v>
                </c:pt>
                <c:pt idx="5">
                  <c:v>-0.25</c:v>
                </c:pt>
                <c:pt idx="6">
                  <c:v>-0.36</c:v>
                </c:pt>
                <c:pt idx="7">
                  <c:v>-0.48999999999999994</c:v>
                </c:pt>
                <c:pt idx="8">
                  <c:v>-0.64000000000000012</c:v>
                </c:pt>
                <c:pt idx="9">
                  <c:v>-0.81</c:v>
                </c:pt>
                <c:pt idx="10">
                  <c:v>-1</c:v>
                </c:pt>
                <c:pt idx="11">
                  <c:v>-1.2100000000000002</c:v>
                </c:pt>
                <c:pt idx="12">
                  <c:v>-1.44</c:v>
                </c:pt>
                <c:pt idx="13">
                  <c:v>-1.6900000000000002</c:v>
                </c:pt>
                <c:pt idx="14">
                  <c:v>-1.9599999999999997</c:v>
                </c:pt>
                <c:pt idx="15">
                  <c:v>-2.25</c:v>
                </c:pt>
                <c:pt idx="16">
                  <c:v>-2.5600000000000005</c:v>
                </c:pt>
                <c:pt idx="17">
                  <c:v>-2.8899999999999997</c:v>
                </c:pt>
                <c:pt idx="18">
                  <c:v>-3.24</c:v>
                </c:pt>
                <c:pt idx="19">
                  <c:v>-3.61</c:v>
                </c:pt>
                <c:pt idx="20">
                  <c:v>-4</c:v>
                </c:pt>
                <c:pt idx="21">
                  <c:v>-4.41</c:v>
                </c:pt>
                <c:pt idx="22">
                  <c:v>-4.8400000000000007</c:v>
                </c:pt>
                <c:pt idx="23">
                  <c:v>-5.2899999999999991</c:v>
                </c:pt>
                <c:pt idx="24">
                  <c:v>-5.76</c:v>
                </c:pt>
                <c:pt idx="25">
                  <c:v>-6.25</c:v>
                </c:pt>
                <c:pt idx="26">
                  <c:v>-6.7600000000000007</c:v>
                </c:pt>
                <c:pt idx="27">
                  <c:v>-7.2900000000000009</c:v>
                </c:pt>
                <c:pt idx="28">
                  <c:v>-7.839999999999999</c:v>
                </c:pt>
                <c:pt idx="29">
                  <c:v>-8.41</c:v>
                </c:pt>
                <c:pt idx="30">
                  <c:v>-9</c:v>
                </c:pt>
                <c:pt idx="31">
                  <c:v>-9.6100000000000012</c:v>
                </c:pt>
                <c:pt idx="32">
                  <c:v>-10.240000000000002</c:v>
                </c:pt>
                <c:pt idx="33">
                  <c:v>-10.889999999999999</c:v>
                </c:pt>
                <c:pt idx="34">
                  <c:v>-11.559999999999999</c:v>
                </c:pt>
                <c:pt idx="35">
                  <c:v>-12.25</c:v>
                </c:pt>
                <c:pt idx="36">
                  <c:v>-12.96</c:v>
                </c:pt>
                <c:pt idx="37">
                  <c:v>-13.690000000000001</c:v>
                </c:pt>
                <c:pt idx="38">
                  <c:v>-14.44</c:v>
                </c:pt>
                <c:pt idx="39">
                  <c:v>-15.209999999999999</c:v>
                </c:pt>
                <c:pt idx="40">
                  <c:v>-16</c:v>
                </c:pt>
                <c:pt idx="41">
                  <c:v>-16.809999999999999</c:v>
                </c:pt>
                <c:pt idx="42">
                  <c:v>-17.64</c:v>
                </c:pt>
                <c:pt idx="43">
                  <c:v>-18.489999999999998</c:v>
                </c:pt>
                <c:pt idx="44">
                  <c:v>-19.360000000000003</c:v>
                </c:pt>
                <c:pt idx="45">
                  <c:v>-20.25</c:v>
                </c:pt>
                <c:pt idx="46">
                  <c:v>-21.159999999999997</c:v>
                </c:pt>
                <c:pt idx="47">
                  <c:v>-22.090000000000003</c:v>
                </c:pt>
                <c:pt idx="48">
                  <c:v>-23.04</c:v>
                </c:pt>
                <c:pt idx="49">
                  <c:v>-24.010000000000005</c:v>
                </c:pt>
                <c:pt idx="50">
                  <c:v>-25</c:v>
                </c:pt>
                <c:pt idx="51">
                  <c:v>-26.009999999999998</c:v>
                </c:pt>
                <c:pt idx="52">
                  <c:v>-27.040000000000003</c:v>
                </c:pt>
                <c:pt idx="53">
                  <c:v>-28.09</c:v>
                </c:pt>
                <c:pt idx="54">
                  <c:v>-29.160000000000004</c:v>
                </c:pt>
                <c:pt idx="55">
                  <c:v>-30.25</c:v>
                </c:pt>
                <c:pt idx="56">
                  <c:v>-31.359999999999996</c:v>
                </c:pt>
                <c:pt idx="57">
                  <c:v>-32.49</c:v>
                </c:pt>
                <c:pt idx="58">
                  <c:v>-33.64</c:v>
                </c:pt>
                <c:pt idx="59">
                  <c:v>-34.81</c:v>
                </c:pt>
                <c:pt idx="60">
                  <c:v>-36</c:v>
                </c:pt>
                <c:pt idx="61">
                  <c:v>-37.209999999999994</c:v>
                </c:pt>
                <c:pt idx="62">
                  <c:v>-38.440000000000005</c:v>
                </c:pt>
                <c:pt idx="63">
                  <c:v>-39.69</c:v>
                </c:pt>
                <c:pt idx="64">
                  <c:v>-40.960000000000008</c:v>
                </c:pt>
                <c:pt idx="65">
                  <c:v>-42.25</c:v>
                </c:pt>
                <c:pt idx="66">
                  <c:v>-43.559999999999995</c:v>
                </c:pt>
                <c:pt idx="67">
                  <c:v>-44.89</c:v>
                </c:pt>
                <c:pt idx="68">
                  <c:v>-46.239999999999995</c:v>
                </c:pt>
                <c:pt idx="69">
                  <c:v>-47.610000000000007</c:v>
                </c:pt>
                <c:pt idx="70">
                  <c:v>-49</c:v>
                </c:pt>
                <c:pt idx="71">
                  <c:v>-50.41</c:v>
                </c:pt>
                <c:pt idx="72">
                  <c:v>-51.84</c:v>
                </c:pt>
                <c:pt idx="73">
                  <c:v>-53.29</c:v>
                </c:pt>
                <c:pt idx="74">
                  <c:v>-54.760000000000005</c:v>
                </c:pt>
                <c:pt idx="75">
                  <c:v>-56.25</c:v>
                </c:pt>
                <c:pt idx="76">
                  <c:v>-57.76</c:v>
                </c:pt>
                <c:pt idx="77">
                  <c:v>-59.290000000000006</c:v>
                </c:pt>
                <c:pt idx="78">
                  <c:v>-60.839999999999996</c:v>
                </c:pt>
                <c:pt idx="79">
                  <c:v>-62.410000000000004</c:v>
                </c:pt>
                <c:pt idx="80">
                  <c:v>-64</c:v>
                </c:pt>
                <c:pt idx="81">
                  <c:v>-65.61</c:v>
                </c:pt>
                <c:pt idx="82">
                  <c:v>-67.239999999999995</c:v>
                </c:pt>
                <c:pt idx="83">
                  <c:v>-68.890000000000015</c:v>
                </c:pt>
                <c:pt idx="84">
                  <c:v>-70.56</c:v>
                </c:pt>
                <c:pt idx="85">
                  <c:v>-72.25</c:v>
                </c:pt>
                <c:pt idx="86">
                  <c:v>-73.959999999999994</c:v>
                </c:pt>
                <c:pt idx="87">
                  <c:v>-75.689999999999984</c:v>
                </c:pt>
                <c:pt idx="88">
                  <c:v>-77.440000000000012</c:v>
                </c:pt>
                <c:pt idx="89">
                  <c:v>-79.210000000000008</c:v>
                </c:pt>
                <c:pt idx="90">
                  <c:v>-81</c:v>
                </c:pt>
                <c:pt idx="91">
                  <c:v>-82.809999999999988</c:v>
                </c:pt>
                <c:pt idx="92">
                  <c:v>-84.639999999999986</c:v>
                </c:pt>
                <c:pt idx="93">
                  <c:v>-86.490000000000009</c:v>
                </c:pt>
                <c:pt idx="94">
                  <c:v>-88.360000000000014</c:v>
                </c:pt>
                <c:pt idx="95">
                  <c:v>-90.25</c:v>
                </c:pt>
                <c:pt idx="96">
                  <c:v>-92.16</c:v>
                </c:pt>
                <c:pt idx="97">
                  <c:v>-94.089999999999989</c:v>
                </c:pt>
                <c:pt idx="98">
                  <c:v>-96.04000000000002</c:v>
                </c:pt>
                <c:pt idx="99">
                  <c:v>-98.01</c:v>
                </c:pt>
                <c:pt idx="100">
                  <c:v>-100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8F4-4255-80EC-3947C34DF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269328"/>
        <c:axId val="717271888"/>
      </c:scatterChart>
      <c:valAx>
        <c:axId val="7172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7271888"/>
        <c:crosses val="autoZero"/>
        <c:crossBetween val="midCat"/>
      </c:valAx>
      <c:valAx>
        <c:axId val="71727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726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 изображение у2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y2 (h=0.1)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№913'!$B$5:$B$105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'Филиппов №913'!$D$5:$D$105</c:f>
              <c:numCache>
                <c:formatCode>General</c:formatCode>
                <c:ptCount val="101"/>
                <c:pt idx="0">
                  <c:v>0</c:v>
                </c:pt>
                <c:pt idx="1">
                  <c:v>0.1105</c:v>
                </c:pt>
                <c:pt idx="2">
                  <c:v>0.22292200000000001</c:v>
                </c:pt>
                <c:pt idx="3">
                  <c:v>0.33681299999999997</c:v>
                </c:pt>
                <c:pt idx="4">
                  <c:v>0.45176899999999998</c:v>
                </c:pt>
                <c:pt idx="5">
                  <c:v>0.56743900000000003</c:v>
                </c:pt>
                <c:pt idx="6">
                  <c:v>0.68352400000000002</c:v>
                </c:pt>
                <c:pt idx="7">
                  <c:v>0.79978000000000005</c:v>
                </c:pt>
                <c:pt idx="8">
                  <c:v>0.91600899999999996</c:v>
                </c:pt>
                <c:pt idx="9">
                  <c:v>1.03206</c:v>
                </c:pt>
                <c:pt idx="10">
                  <c:v>1.1478200000000001</c:v>
                </c:pt>
                <c:pt idx="11">
                  <c:v>1.26322</c:v>
                </c:pt>
                <c:pt idx="12">
                  <c:v>1.3782099999999999</c:v>
                </c:pt>
                <c:pt idx="13">
                  <c:v>1.4927699999999999</c:v>
                </c:pt>
                <c:pt idx="14">
                  <c:v>1.6069</c:v>
                </c:pt>
                <c:pt idx="15">
                  <c:v>1.7206399999999999</c:v>
                </c:pt>
                <c:pt idx="16">
                  <c:v>1.8340099999999999</c:v>
                </c:pt>
                <c:pt idx="17">
                  <c:v>1.9470499999999999</c:v>
                </c:pt>
                <c:pt idx="18">
                  <c:v>2.0598299999999998</c:v>
                </c:pt>
                <c:pt idx="19">
                  <c:v>2.17239</c:v>
                </c:pt>
                <c:pt idx="20">
                  <c:v>2.28478</c:v>
                </c:pt>
                <c:pt idx="21">
                  <c:v>2.3970699999999998</c:v>
                </c:pt>
                <c:pt idx="22">
                  <c:v>2.5093100000000002</c:v>
                </c:pt>
                <c:pt idx="23">
                  <c:v>2.6215299999999999</c:v>
                </c:pt>
                <c:pt idx="24">
                  <c:v>2.7337799999999999</c:v>
                </c:pt>
                <c:pt idx="25">
                  <c:v>2.8460999999999999</c:v>
                </c:pt>
                <c:pt idx="26">
                  <c:v>2.9584999999999999</c:v>
                </c:pt>
                <c:pt idx="27">
                  <c:v>3.0710199999999999</c:v>
                </c:pt>
                <c:pt idx="28">
                  <c:v>3.1836600000000002</c:v>
                </c:pt>
                <c:pt idx="29">
                  <c:v>3.29644</c:v>
                </c:pt>
                <c:pt idx="30">
                  <c:v>3.4093499999999999</c:v>
                </c:pt>
                <c:pt idx="31">
                  <c:v>3.5224000000000002</c:v>
                </c:pt>
                <c:pt idx="32">
                  <c:v>3.63558</c:v>
                </c:pt>
                <c:pt idx="33">
                  <c:v>3.7488800000000002</c:v>
                </c:pt>
                <c:pt idx="34">
                  <c:v>3.8622800000000002</c:v>
                </c:pt>
                <c:pt idx="35">
                  <c:v>3.9757799999999999</c:v>
                </c:pt>
                <c:pt idx="36">
                  <c:v>4.0893600000000001</c:v>
                </c:pt>
                <c:pt idx="37">
                  <c:v>4.2030099999999999</c:v>
                </c:pt>
                <c:pt idx="38">
                  <c:v>4.3167099999999996</c:v>
                </c:pt>
                <c:pt idx="39">
                  <c:v>4.4304399999999999</c:v>
                </c:pt>
                <c:pt idx="40">
                  <c:v>4.5442099999999996</c:v>
                </c:pt>
                <c:pt idx="41">
                  <c:v>4.6579899999999999</c:v>
                </c:pt>
                <c:pt idx="42">
                  <c:v>4.7717700000000001</c:v>
                </c:pt>
                <c:pt idx="43">
                  <c:v>4.8855500000000003</c:v>
                </c:pt>
                <c:pt idx="44">
                  <c:v>4.9993299999999996</c:v>
                </c:pt>
                <c:pt idx="45">
                  <c:v>5.1130899999999997</c:v>
                </c:pt>
                <c:pt idx="46">
                  <c:v>5.2268400000000002</c:v>
                </c:pt>
                <c:pt idx="47">
                  <c:v>5.3405699999999996</c:v>
                </c:pt>
                <c:pt idx="48">
                  <c:v>5.4542900000000003</c:v>
                </c:pt>
                <c:pt idx="49">
                  <c:v>5.56799</c:v>
                </c:pt>
                <c:pt idx="50">
                  <c:v>5.6816899999999997</c:v>
                </c:pt>
                <c:pt idx="51">
                  <c:v>5.7953799999999998</c:v>
                </c:pt>
                <c:pt idx="52">
                  <c:v>5.9090600000000002</c:v>
                </c:pt>
                <c:pt idx="53">
                  <c:v>6.0227500000000003</c:v>
                </c:pt>
                <c:pt idx="54">
                  <c:v>6.1364400000000003</c:v>
                </c:pt>
                <c:pt idx="55">
                  <c:v>6.2501499999999997</c:v>
                </c:pt>
                <c:pt idx="56">
                  <c:v>6.3638700000000004</c:v>
                </c:pt>
                <c:pt idx="57">
                  <c:v>6.4775999999999998</c:v>
                </c:pt>
                <c:pt idx="58">
                  <c:v>6.5913599999999999</c:v>
                </c:pt>
                <c:pt idx="59">
                  <c:v>6.7051400000000001</c:v>
                </c:pt>
                <c:pt idx="60">
                  <c:v>6.8189399999999996</c:v>
                </c:pt>
                <c:pt idx="61">
                  <c:v>6.9327800000000002</c:v>
                </c:pt>
                <c:pt idx="62">
                  <c:v>7.0466300000000004</c:v>
                </c:pt>
                <c:pt idx="63">
                  <c:v>7.16052</c:v>
                </c:pt>
                <c:pt idx="64">
                  <c:v>7.2744299999999997</c:v>
                </c:pt>
                <c:pt idx="65">
                  <c:v>7.3883700000000001</c:v>
                </c:pt>
                <c:pt idx="66">
                  <c:v>7.5023299999999997</c:v>
                </c:pt>
                <c:pt idx="67">
                  <c:v>7.61632</c:v>
                </c:pt>
                <c:pt idx="68">
                  <c:v>7.7303199999999999</c:v>
                </c:pt>
                <c:pt idx="69">
                  <c:v>7.8443500000000004</c:v>
                </c:pt>
                <c:pt idx="70">
                  <c:v>7.9583899999999996</c:v>
                </c:pt>
                <c:pt idx="71">
                  <c:v>8.0724400000000003</c:v>
                </c:pt>
                <c:pt idx="72">
                  <c:v>8.1865100000000002</c:v>
                </c:pt>
                <c:pt idx="73">
                  <c:v>8.3005899999999997</c:v>
                </c:pt>
                <c:pt idx="74">
                  <c:v>8.4146699999999992</c:v>
                </c:pt>
                <c:pt idx="75">
                  <c:v>8.5287600000000001</c:v>
                </c:pt>
                <c:pt idx="76">
                  <c:v>8.6428600000000007</c:v>
                </c:pt>
                <c:pt idx="77">
                  <c:v>8.7569700000000008</c:v>
                </c:pt>
                <c:pt idx="78">
                  <c:v>8.8710799999999992</c:v>
                </c:pt>
                <c:pt idx="79">
                  <c:v>8.9851899999999993</c:v>
                </c:pt>
                <c:pt idx="80">
                  <c:v>9.0993099999999991</c:v>
                </c:pt>
                <c:pt idx="81">
                  <c:v>9.2134400000000003</c:v>
                </c:pt>
                <c:pt idx="82">
                  <c:v>9.3275699999999997</c:v>
                </c:pt>
                <c:pt idx="83">
                  <c:v>9.4417000000000009</c:v>
                </c:pt>
                <c:pt idx="84">
                  <c:v>9.5558399999999999</c:v>
                </c:pt>
                <c:pt idx="85">
                  <c:v>9.6699900000000003</c:v>
                </c:pt>
                <c:pt idx="86">
                  <c:v>9.7841500000000003</c:v>
                </c:pt>
                <c:pt idx="87">
                  <c:v>9.89832</c:v>
                </c:pt>
                <c:pt idx="88">
                  <c:v>10.012499999999999</c:v>
                </c:pt>
                <c:pt idx="89">
                  <c:v>10.1267</c:v>
                </c:pt>
                <c:pt idx="90">
                  <c:v>10.2409</c:v>
                </c:pt>
                <c:pt idx="91">
                  <c:v>10.3551</c:v>
                </c:pt>
                <c:pt idx="92">
                  <c:v>10.4693</c:v>
                </c:pt>
                <c:pt idx="93">
                  <c:v>10.583600000000001</c:v>
                </c:pt>
                <c:pt idx="94">
                  <c:v>10.697900000000001</c:v>
                </c:pt>
                <c:pt idx="95">
                  <c:v>10.812099999999999</c:v>
                </c:pt>
                <c:pt idx="96">
                  <c:v>10.926399999999999</c:v>
                </c:pt>
                <c:pt idx="97">
                  <c:v>11.040699999999999</c:v>
                </c:pt>
                <c:pt idx="98">
                  <c:v>11.155099999999999</c:v>
                </c:pt>
                <c:pt idx="99">
                  <c:v>11.269399999999999</c:v>
                </c:pt>
                <c:pt idx="100">
                  <c:v>11.383800000000001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FB-49B8-84F9-73436534C22E}"/>
            </c:ext>
          </c:extLst>
        </c:ser>
        <c:ser>
          <c:idx val="1"/>
          <c:order val="1"/>
          <c:tx>
            <c:v>y2 (h=0,2)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№913'!$J$5:$J$55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</c:numCache>
            </c:numRef>
          </c:xVal>
          <c:yVal>
            <c:numRef>
              <c:f>'Филиппов №913'!$L$5:$L$55</c:f>
              <c:numCache>
                <c:formatCode>General</c:formatCode>
                <c:ptCount val="51"/>
                <c:pt idx="0">
                  <c:v>0</c:v>
                </c:pt>
                <c:pt idx="1">
                  <c:v>0.24399999999999999</c:v>
                </c:pt>
                <c:pt idx="2">
                  <c:v>0.50313799999999997</c:v>
                </c:pt>
                <c:pt idx="3">
                  <c:v>0.77297000000000005</c:v>
                </c:pt>
                <c:pt idx="4">
                  <c:v>1.04965</c:v>
                </c:pt>
                <c:pt idx="5">
                  <c:v>1.32985</c:v>
                </c:pt>
                <c:pt idx="6">
                  <c:v>1.61063</c:v>
                </c:pt>
                <c:pt idx="7">
                  <c:v>1.8894500000000001</c:v>
                </c:pt>
                <c:pt idx="8">
                  <c:v>2.16425</c:v>
                </c:pt>
                <c:pt idx="9">
                  <c:v>2.43357</c:v>
                </c:pt>
                <c:pt idx="10">
                  <c:v>2.6966600000000001</c:v>
                </c:pt>
                <c:pt idx="11">
                  <c:v>2.9535200000000001</c:v>
                </c:pt>
                <c:pt idx="12">
                  <c:v>3.20485</c:v>
                </c:pt>
                <c:pt idx="13">
                  <c:v>3.4519500000000001</c:v>
                </c:pt>
                <c:pt idx="14">
                  <c:v>3.69651</c:v>
                </c:pt>
                <c:pt idx="15">
                  <c:v>3.94035</c:v>
                </c:pt>
                <c:pt idx="16">
                  <c:v>4.1851799999999999</c:v>
                </c:pt>
                <c:pt idx="17">
                  <c:v>4.4323800000000002</c:v>
                </c:pt>
                <c:pt idx="18">
                  <c:v>4.6828200000000004</c:v>
                </c:pt>
                <c:pt idx="19">
                  <c:v>4.9367299999999998</c:v>
                </c:pt>
                <c:pt idx="20">
                  <c:v>5.1937600000000002</c:v>
                </c:pt>
                <c:pt idx="21">
                  <c:v>5.4530099999999999</c:v>
                </c:pt>
                <c:pt idx="22">
                  <c:v>5.7132300000000003</c:v>
                </c:pt>
                <c:pt idx="23">
                  <c:v>5.9730100000000004</c:v>
                </c:pt>
                <c:pt idx="24">
                  <c:v>6.2310299999999996</c:v>
                </c:pt>
                <c:pt idx="25">
                  <c:v>6.4862500000000001</c:v>
                </c:pt>
                <c:pt idx="26">
                  <c:v>6.7380699999999996</c:v>
                </c:pt>
                <c:pt idx="27">
                  <c:v>6.98637</c:v>
                </c:pt>
                <c:pt idx="28">
                  <c:v>7.2315399999999999</c:v>
                </c:pt>
                <c:pt idx="29">
                  <c:v>7.4743500000000003</c:v>
                </c:pt>
                <c:pt idx="30">
                  <c:v>7.7158499999999997</c:v>
                </c:pt>
                <c:pt idx="31">
                  <c:v>7.9571800000000001</c:v>
                </c:pt>
                <c:pt idx="32">
                  <c:v>8.1994299999999996</c:v>
                </c:pt>
                <c:pt idx="33">
                  <c:v>8.4434799999999992</c:v>
                </c:pt>
                <c:pt idx="34">
                  <c:v>8.6898700000000009</c:v>
                </c:pt>
                <c:pt idx="35">
                  <c:v>8.9387799999999995</c:v>
                </c:pt>
                <c:pt idx="36">
                  <c:v>9.19</c:v>
                </c:pt>
                <c:pt idx="37">
                  <c:v>9.44299</c:v>
                </c:pt>
                <c:pt idx="38">
                  <c:v>9.6970200000000002</c:v>
                </c:pt>
                <c:pt idx="39">
                  <c:v>9.9512900000000002</c:v>
                </c:pt>
                <c:pt idx="40">
                  <c:v>10.205</c:v>
                </c:pt>
                <c:pt idx="41">
                  <c:v>10.457599999999999</c:v>
                </c:pt>
                <c:pt idx="42">
                  <c:v>10.7088</c:v>
                </c:pt>
                <c:pt idx="43">
                  <c:v>10.958299999999999</c:v>
                </c:pt>
                <c:pt idx="44">
                  <c:v>11.2065</c:v>
                </c:pt>
                <c:pt idx="45">
                  <c:v>11.4535</c:v>
                </c:pt>
                <c:pt idx="46">
                  <c:v>11.7</c:v>
                </c:pt>
                <c:pt idx="47">
                  <c:v>11.946300000000001</c:v>
                </c:pt>
                <c:pt idx="48">
                  <c:v>12.193199999999999</c:v>
                </c:pt>
                <c:pt idx="49">
                  <c:v>12.441000000000001</c:v>
                </c:pt>
                <c:pt idx="50">
                  <c:v>12.690200000000001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FB-49B8-84F9-73436534C22E}"/>
            </c:ext>
          </c:extLst>
        </c:ser>
        <c:ser>
          <c:idx val="2"/>
          <c:order val="2"/>
          <c:tx>
            <c:v>y2 Точн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№913'!$B$5:$B$105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'Филиппов №913'!$F$5:$F$105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FFB-49B8-84F9-73436534C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040016"/>
        <c:axId val="690042576"/>
      </c:scatterChart>
      <c:valAx>
        <c:axId val="69004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42576"/>
        <c:crosses val="autoZero"/>
        <c:crossBetween val="midCat"/>
      </c:valAx>
      <c:valAx>
        <c:axId val="6900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4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sz="1600" b="0" i="0" baseline="0">
                <a:effectLst/>
              </a:rPr>
              <a:t>Графическое изображение </a:t>
            </a:r>
            <a:r>
              <a:rPr lang="en-US" sz="1600" b="0" i="0" baseline="0">
                <a:effectLst/>
              </a:rPr>
              <a:t>y1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y1 Точн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№914'!$B$5:$B$105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'Филиппов №914'!$E$5:$E$105</c:f>
              <c:numCache>
                <c:formatCode>General</c:formatCode>
                <c:ptCount val="101"/>
                <c:pt idx="0">
                  <c:v>1</c:v>
                </c:pt>
                <c:pt idx="1">
                  <c:v>0.99500416527802582</c:v>
                </c:pt>
                <c:pt idx="2">
                  <c:v>0.98006657784124163</c:v>
                </c:pt>
                <c:pt idx="3">
                  <c:v>0.95533648912560598</c:v>
                </c:pt>
                <c:pt idx="4">
                  <c:v>0.9210609940028851</c:v>
                </c:pt>
                <c:pt idx="5">
                  <c:v>0.87758256189037276</c:v>
                </c:pt>
                <c:pt idx="6">
                  <c:v>0.82533561490967833</c:v>
                </c:pt>
                <c:pt idx="7">
                  <c:v>0.7648421872844885</c:v>
                </c:pt>
                <c:pt idx="8">
                  <c:v>0.69670670934716539</c:v>
                </c:pt>
                <c:pt idx="9">
                  <c:v>0.62160996827066439</c:v>
                </c:pt>
                <c:pt idx="10">
                  <c:v>0.54030230586813977</c:v>
                </c:pt>
                <c:pt idx="11">
                  <c:v>0.45359612142557731</c:v>
                </c:pt>
                <c:pt idx="12">
                  <c:v>0.36235775447667362</c:v>
                </c:pt>
                <c:pt idx="13">
                  <c:v>0.26749882862458735</c:v>
                </c:pt>
                <c:pt idx="14">
                  <c:v>0.16996714290024104</c:v>
                </c:pt>
                <c:pt idx="15">
                  <c:v>7.0737201667702906E-2</c:v>
                </c:pt>
                <c:pt idx="16">
                  <c:v>-2.9199522301288815E-2</c:v>
                </c:pt>
                <c:pt idx="17">
                  <c:v>-0.12884449429552464</c:v>
                </c:pt>
                <c:pt idx="18">
                  <c:v>-0.22720209469308711</c:v>
                </c:pt>
                <c:pt idx="19">
                  <c:v>-0.32328956686350335</c:v>
                </c:pt>
                <c:pt idx="20">
                  <c:v>-0.41614683654714241</c:v>
                </c:pt>
                <c:pt idx="21">
                  <c:v>-0.50484610459985757</c:v>
                </c:pt>
                <c:pt idx="22">
                  <c:v>-0.58850111725534582</c:v>
                </c:pt>
                <c:pt idx="23">
                  <c:v>-0.6662760212798241</c:v>
                </c:pt>
                <c:pt idx="24">
                  <c:v>-0.73739371554124544</c:v>
                </c:pt>
                <c:pt idx="25">
                  <c:v>-0.8011436155469337</c:v>
                </c:pt>
                <c:pt idx="26">
                  <c:v>-0.85688875336894732</c:v>
                </c:pt>
                <c:pt idx="27">
                  <c:v>-0.90407214201706121</c:v>
                </c:pt>
                <c:pt idx="28">
                  <c:v>-0.94222234066865806</c:v>
                </c:pt>
                <c:pt idx="29">
                  <c:v>-0.97095816514959055</c:v>
                </c:pt>
                <c:pt idx="30">
                  <c:v>-0.98999249660044542</c:v>
                </c:pt>
                <c:pt idx="31">
                  <c:v>-0.99913515027327948</c:v>
                </c:pt>
                <c:pt idx="32">
                  <c:v>-0.99829477579475312</c:v>
                </c:pt>
                <c:pt idx="33">
                  <c:v>-0.98747976990886488</c:v>
                </c:pt>
                <c:pt idx="34">
                  <c:v>-0.96679819257946109</c:v>
                </c:pt>
                <c:pt idx="35">
                  <c:v>-0.93645668729079634</c:v>
                </c:pt>
                <c:pt idx="36">
                  <c:v>-0.89675841633414699</c:v>
                </c:pt>
                <c:pt idx="37">
                  <c:v>-0.84810003171040804</c:v>
                </c:pt>
                <c:pt idx="38">
                  <c:v>-0.79096771191441684</c:v>
                </c:pt>
                <c:pt idx="39">
                  <c:v>-0.72593230420014021</c:v>
                </c:pt>
                <c:pt idx="40">
                  <c:v>-0.65364362086361194</c:v>
                </c:pt>
                <c:pt idx="41">
                  <c:v>-0.57482394653326918</c:v>
                </c:pt>
                <c:pt idx="42">
                  <c:v>-0.49026082134069943</c:v>
                </c:pt>
                <c:pt idx="43">
                  <c:v>-0.40079917207997545</c:v>
                </c:pt>
                <c:pt idx="44">
                  <c:v>-0.30733286997841935</c:v>
                </c:pt>
                <c:pt idx="45">
                  <c:v>-0.2107957994307797</c:v>
                </c:pt>
                <c:pt idx="46">
                  <c:v>-0.11215252693505487</c:v>
                </c:pt>
                <c:pt idx="47">
                  <c:v>-1.238866346289056E-2</c:v>
                </c:pt>
                <c:pt idx="48">
                  <c:v>8.7498983439446398E-2</c:v>
                </c:pt>
                <c:pt idx="49">
                  <c:v>0.18651236942257576</c:v>
                </c:pt>
                <c:pt idx="50">
                  <c:v>0.28366218546322625</c:v>
                </c:pt>
                <c:pt idx="51">
                  <c:v>0.37797774271298024</c:v>
                </c:pt>
                <c:pt idx="52">
                  <c:v>0.46851667130037711</c:v>
                </c:pt>
                <c:pt idx="53">
                  <c:v>0.55437433617916076</c:v>
                </c:pt>
                <c:pt idx="54">
                  <c:v>0.63469287594263468</c:v>
                </c:pt>
                <c:pt idx="55">
                  <c:v>0.70866977429125999</c:v>
                </c:pt>
                <c:pt idx="56">
                  <c:v>0.77556587851024961</c:v>
                </c:pt>
                <c:pt idx="57">
                  <c:v>0.83471278483915978</c:v>
                </c:pt>
                <c:pt idx="58">
                  <c:v>0.88551951694131892</c:v>
                </c:pt>
                <c:pt idx="59">
                  <c:v>0.92747843074403591</c:v>
                </c:pt>
                <c:pt idx="60">
                  <c:v>0.96017028665036597</c:v>
                </c:pt>
                <c:pt idx="61">
                  <c:v>0.98326843844258449</c:v>
                </c:pt>
                <c:pt idx="62">
                  <c:v>0.9965420970232175</c:v>
                </c:pt>
                <c:pt idx="63">
                  <c:v>0.9998586363834151</c:v>
                </c:pt>
                <c:pt idx="64">
                  <c:v>0.99318491875819259</c:v>
                </c:pt>
                <c:pt idx="65">
                  <c:v>0.97658762572802349</c:v>
                </c:pt>
                <c:pt idx="66">
                  <c:v>0.9502325919585296</c:v>
                </c:pt>
                <c:pt idx="67">
                  <c:v>0.91438314823531941</c:v>
                </c:pt>
                <c:pt idx="68">
                  <c:v>0.86939749034982527</c:v>
                </c:pt>
                <c:pt idx="69">
                  <c:v>0.81572510012535682</c:v>
                </c:pt>
                <c:pt idx="70">
                  <c:v>0.7539022543433046</c:v>
                </c:pt>
                <c:pt idx="71">
                  <c:v>0.6845466664428066</c:v>
                </c:pt>
                <c:pt idx="72">
                  <c:v>0.60835131453225455</c:v>
                </c:pt>
                <c:pt idx="73">
                  <c:v>0.52607751738110531</c:v>
                </c:pt>
                <c:pt idx="74">
                  <c:v>0.43854732757439036</c:v>
                </c:pt>
                <c:pt idx="75">
                  <c:v>0.34663531783502582</c:v>
                </c:pt>
                <c:pt idx="76">
                  <c:v>0.2512598425822557</c:v>
                </c:pt>
                <c:pt idx="77">
                  <c:v>0.15337386203786435</c:v>
                </c:pt>
                <c:pt idx="78">
                  <c:v>5.395542056264975E-2</c:v>
                </c:pt>
                <c:pt idx="79">
                  <c:v>-4.6002125639536949E-2</c:v>
                </c:pt>
                <c:pt idx="80">
                  <c:v>-0.14550003380861354</c:v>
                </c:pt>
                <c:pt idx="81">
                  <c:v>-0.24354415373579111</c:v>
                </c:pt>
                <c:pt idx="82">
                  <c:v>-0.33915486098383452</c:v>
                </c:pt>
                <c:pt idx="83">
                  <c:v>-0.43137684497062079</c:v>
                </c:pt>
                <c:pt idx="84">
                  <c:v>-0.51928865411668557</c:v>
                </c:pt>
                <c:pt idx="85">
                  <c:v>-0.60201190268482363</c:v>
                </c:pt>
                <c:pt idx="86">
                  <c:v>-0.67872004732001245</c:v>
                </c:pt>
                <c:pt idx="87">
                  <c:v>-0.74864664559739869</c:v>
                </c:pt>
                <c:pt idx="88">
                  <c:v>-0.81109301406165601</c:v>
                </c:pt>
                <c:pt idx="89">
                  <c:v>-0.86543520924111228</c:v>
                </c:pt>
                <c:pt idx="90">
                  <c:v>-0.91113026188467694</c:v>
                </c:pt>
                <c:pt idx="91">
                  <c:v>-0.9477216021311119</c:v>
                </c:pt>
                <c:pt idx="92">
                  <c:v>-0.97484362140416358</c:v>
                </c:pt>
                <c:pt idx="93">
                  <c:v>-0.99222532545260345</c:v>
                </c:pt>
                <c:pt idx="94">
                  <c:v>-0.99969304203520648</c:v>
                </c:pt>
                <c:pt idx="95">
                  <c:v>-0.99717215619637845</c:v>
                </c:pt>
                <c:pt idx="96">
                  <c:v>-0.98468785579412699</c:v>
                </c:pt>
                <c:pt idx="97">
                  <c:v>-0.96236487983131025</c:v>
                </c:pt>
                <c:pt idx="98">
                  <c:v>-0.93042627210475326</c:v>
                </c:pt>
                <c:pt idx="99">
                  <c:v>-0.88919115262536086</c:v>
                </c:pt>
                <c:pt idx="100">
                  <c:v>-0.83907152907645244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5F-4897-977F-4E8C514A2934}"/>
            </c:ext>
          </c:extLst>
        </c:ser>
        <c:ser>
          <c:idx val="1"/>
          <c:order val="1"/>
          <c:tx>
            <c:v>y1 (h=0.1)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№914'!$B$5:$B$89</c:f>
              <c:numCache>
                <c:formatCode>General</c:formatCode>
                <c:ptCount val="8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</c:numCache>
            </c:numRef>
          </c:xVal>
          <c:yVal>
            <c:numRef>
              <c:f>'Филиппов №914'!$C$5:$C$89</c:f>
              <c:numCache>
                <c:formatCode>General</c:formatCode>
                <c:ptCount val="85"/>
                <c:pt idx="0">
                  <c:v>1</c:v>
                </c:pt>
                <c:pt idx="1">
                  <c:v>1.0001199999999999</c:v>
                </c:pt>
                <c:pt idx="2">
                  <c:v>0.99212400000000001</c:v>
                </c:pt>
                <c:pt idx="3">
                  <c:v>0.97637399999999996</c:v>
                </c:pt>
                <c:pt idx="4">
                  <c:v>0.95337700000000003</c:v>
                </c:pt>
                <c:pt idx="5">
                  <c:v>0.92375200000000002</c:v>
                </c:pt>
                <c:pt idx="6">
                  <c:v>0.88824099999999995</c:v>
                </c:pt>
                <c:pt idx="7">
                  <c:v>0.84770299999999998</c:v>
                </c:pt>
                <c:pt idx="8">
                  <c:v>0.80311200000000005</c:v>
                </c:pt>
                <c:pt idx="9">
                  <c:v>0.75555700000000003</c:v>
                </c:pt>
                <c:pt idx="10">
                  <c:v>0.706229</c:v>
                </c:pt>
                <c:pt idx="11">
                  <c:v>0.65642199999999995</c:v>
                </c:pt>
                <c:pt idx="12">
                  <c:v>0.60752300000000004</c:v>
                </c:pt>
                <c:pt idx="13">
                  <c:v>0.56100099999999997</c:v>
                </c:pt>
                <c:pt idx="14">
                  <c:v>0.51840200000000003</c:v>
                </c:pt>
                <c:pt idx="15">
                  <c:v>0.48133300000000001</c:v>
                </c:pt>
                <c:pt idx="16">
                  <c:v>0.45145099999999999</c:v>
                </c:pt>
                <c:pt idx="17">
                  <c:v>0.43044700000000002</c:v>
                </c:pt>
                <c:pt idx="18">
                  <c:v>0.42002600000000001</c:v>
                </c:pt>
                <c:pt idx="19">
                  <c:v>0.42188500000000001</c:v>
                </c:pt>
                <c:pt idx="20">
                  <c:v>0.43768600000000002</c:v>
                </c:pt>
                <c:pt idx="21">
                  <c:v>0.46901999999999999</c:v>
                </c:pt>
                <c:pt idx="22">
                  <c:v>0.51736499999999996</c:v>
                </c:pt>
                <c:pt idx="23">
                  <c:v>0.58403099999999997</c:v>
                </c:pt>
                <c:pt idx="24">
                  <c:v>0.67009600000000002</c:v>
                </c:pt>
                <c:pt idx="25">
                  <c:v>0.77632000000000001</c:v>
                </c:pt>
                <c:pt idx="26">
                  <c:v>0.90305599999999997</c:v>
                </c:pt>
                <c:pt idx="27">
                  <c:v>1.05013</c:v>
                </c:pt>
                <c:pt idx="28">
                  <c:v>1.2167600000000001</c:v>
                </c:pt>
                <c:pt idx="29">
                  <c:v>1.4013899999999999</c:v>
                </c:pt>
                <c:pt idx="30">
                  <c:v>1.60165</c:v>
                </c:pt>
                <c:pt idx="31">
                  <c:v>1.8143100000000001</c:v>
                </c:pt>
                <c:pt idx="32">
                  <c:v>2.0352899999999998</c:v>
                </c:pt>
                <c:pt idx="33">
                  <c:v>2.2598500000000001</c:v>
                </c:pt>
                <c:pt idx="34">
                  <c:v>2.4828100000000002</c:v>
                </c:pt>
                <c:pt idx="35">
                  <c:v>2.6990099999999999</c:v>
                </c:pt>
                <c:pt idx="36">
                  <c:v>2.9038200000000001</c:v>
                </c:pt>
                <c:pt idx="37">
                  <c:v>3.0936499999999998</c:v>
                </c:pt>
                <c:pt idx="38">
                  <c:v>3.2664599999999999</c:v>
                </c:pt>
                <c:pt idx="39">
                  <c:v>3.4221200000000001</c:v>
                </c:pt>
                <c:pt idx="40">
                  <c:v>3.5624899999999999</c:v>
                </c:pt>
                <c:pt idx="41">
                  <c:v>3.6913200000000002</c:v>
                </c:pt>
                <c:pt idx="42">
                  <c:v>3.8138999999999998</c:v>
                </c:pt>
                <c:pt idx="43">
                  <c:v>3.9366500000000002</c:v>
                </c:pt>
                <c:pt idx="44">
                  <c:v>4.0666799999999999</c:v>
                </c:pt>
                <c:pt idx="45">
                  <c:v>4.2114200000000004</c:v>
                </c:pt>
                <c:pt idx="46">
                  <c:v>4.3784299999999998</c:v>
                </c:pt>
                <c:pt idx="47">
                  <c:v>4.5752699999999997</c:v>
                </c:pt>
                <c:pt idx="48">
                  <c:v>4.8095600000000003</c:v>
                </c:pt>
                <c:pt idx="49">
                  <c:v>5.0891299999999999</c:v>
                </c:pt>
                <c:pt idx="50">
                  <c:v>5.4222000000000001</c:v>
                </c:pt>
                <c:pt idx="51">
                  <c:v>5.8176199999999998</c:v>
                </c:pt>
                <c:pt idx="52">
                  <c:v>6.2851100000000004</c:v>
                </c:pt>
                <c:pt idx="53">
                  <c:v>6.8353900000000003</c:v>
                </c:pt>
                <c:pt idx="54">
                  <c:v>7.4802499999999998</c:v>
                </c:pt>
                <c:pt idx="55">
                  <c:v>8.2323299999999993</c:v>
                </c:pt>
                <c:pt idx="56">
                  <c:v>9.1045599999999993</c:v>
                </c:pt>
                <c:pt idx="57">
                  <c:v>10.109</c:v>
                </c:pt>
                <c:pt idx="58">
                  <c:v>11.2552</c:v>
                </c:pt>
                <c:pt idx="59">
                  <c:v>12.5472</c:v>
                </c:pt>
                <c:pt idx="60">
                  <c:v>13.981</c:v>
                </c:pt>
                <c:pt idx="61">
                  <c:v>15.541499999999999</c:v>
                </c:pt>
                <c:pt idx="62">
                  <c:v>17.201799999999999</c:v>
                </c:pt>
                <c:pt idx="63">
                  <c:v>18.926200000000001</c:v>
                </c:pt>
                <c:pt idx="64">
                  <c:v>20.677700000000002</c:v>
                </c:pt>
                <c:pt idx="65">
                  <c:v>22.4297</c:v>
                </c:pt>
                <c:pt idx="66">
                  <c:v>24.1755</c:v>
                </c:pt>
                <c:pt idx="67">
                  <c:v>25.933199999999999</c:v>
                </c:pt>
                <c:pt idx="68">
                  <c:v>27.740600000000001</c:v>
                </c:pt>
                <c:pt idx="69">
                  <c:v>29.6435</c:v>
                </c:pt>
                <c:pt idx="70">
                  <c:v>31.682600000000001</c:v>
                </c:pt>
                <c:pt idx="71">
                  <c:v>33.879600000000003</c:v>
                </c:pt>
                <c:pt idx="72">
                  <c:v>36.228200000000001</c:v>
                </c:pt>
                <c:pt idx="73">
                  <c:v>38.6905</c:v>
                </c:pt>
                <c:pt idx="74">
                  <c:v>41.205599999999997</c:v>
                </c:pt>
                <c:pt idx="75">
                  <c:v>43.719499999999996</c:v>
                </c:pt>
                <c:pt idx="76">
                  <c:v>46.238799999999998</c:v>
                </c:pt>
                <c:pt idx="77">
                  <c:v>48.886200000000002</c:v>
                </c:pt>
                <c:pt idx="78">
                  <c:v>51.901499999999999</c:v>
                </c:pt>
                <c:pt idx="79">
                  <c:v>55.507399999999997</c:v>
                </c:pt>
                <c:pt idx="80">
                  <c:v>59.5351</c:v>
                </c:pt>
                <c:pt idx="81">
                  <c:v>62.600499999999997</c:v>
                </c:pt>
                <c:pt idx="82">
                  <c:v>60.420200000000001</c:v>
                </c:pt>
                <c:pt idx="83">
                  <c:v>43.6648</c:v>
                </c:pt>
                <c:pt idx="84">
                  <c:v>2.10318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5F-4897-977F-4E8C514A2934}"/>
            </c:ext>
          </c:extLst>
        </c:ser>
        <c:ser>
          <c:idx val="2"/>
          <c:order val="2"/>
          <c:tx>
            <c:v>y1 (h=0.2)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№914'!$J$5:$J$34</c:f>
              <c:numCache>
                <c:formatCode>General</c:formatCode>
                <c:ptCount val="3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</c:numCache>
            </c:numRef>
          </c:xVal>
          <c:yVal>
            <c:numRef>
              <c:f>'Филиппов №914'!$K$5:$K$34</c:f>
              <c:numCache>
                <c:formatCode>General</c:formatCode>
                <c:ptCount val="30"/>
                <c:pt idx="0">
                  <c:v>1</c:v>
                </c:pt>
                <c:pt idx="1">
                  <c:v>1.0009999999999999</c:v>
                </c:pt>
                <c:pt idx="2">
                  <c:v>0.97793099999999999</c:v>
                </c:pt>
                <c:pt idx="3">
                  <c:v>0.93667199999999995</c:v>
                </c:pt>
                <c:pt idx="4">
                  <c:v>0.88490899999999995</c:v>
                </c:pt>
                <c:pt idx="5">
                  <c:v>0.83191499999999996</c:v>
                </c:pt>
                <c:pt idx="6">
                  <c:v>0.78824099999999997</c:v>
                </c:pt>
                <c:pt idx="7">
                  <c:v>0.76537599999999995</c:v>
                </c:pt>
                <c:pt idx="8">
                  <c:v>0.77542</c:v>
                </c:pt>
                <c:pt idx="9">
                  <c:v>0.83073200000000003</c:v>
                </c:pt>
                <c:pt idx="10">
                  <c:v>0.94348600000000005</c:v>
                </c:pt>
                <c:pt idx="11">
                  <c:v>1.12487</c:v>
                </c:pt>
                <c:pt idx="12">
                  <c:v>1.38354</c:v>
                </c:pt>
                <c:pt idx="13">
                  <c:v>1.7224600000000001</c:v>
                </c:pt>
                <c:pt idx="14">
                  <c:v>2.13354</c:v>
                </c:pt>
                <c:pt idx="15">
                  <c:v>2.58948</c:v>
                </c:pt>
                <c:pt idx="16">
                  <c:v>3.03545</c:v>
                </c:pt>
                <c:pt idx="17">
                  <c:v>3.3885800000000001</c:v>
                </c:pt>
                <c:pt idx="18">
                  <c:v>3.5587200000000001</c:v>
                </c:pt>
                <c:pt idx="19">
                  <c:v>3.4946100000000002</c:v>
                </c:pt>
                <c:pt idx="20">
                  <c:v>3.22445</c:v>
                </c:pt>
                <c:pt idx="21">
                  <c:v>2.84063</c:v>
                </c:pt>
                <c:pt idx="22">
                  <c:v>2.43675</c:v>
                </c:pt>
                <c:pt idx="23">
                  <c:v>2.0640299999999998</c:v>
                </c:pt>
                <c:pt idx="24">
                  <c:v>1.73201</c:v>
                </c:pt>
                <c:pt idx="25">
                  <c:v>1.4261600000000001</c:v>
                </c:pt>
                <c:pt idx="26">
                  <c:v>1.12018</c:v>
                </c:pt>
                <c:pt idx="27">
                  <c:v>0.77881800000000001</c:v>
                </c:pt>
                <c:pt idx="28">
                  <c:v>0.346862</c:v>
                </c:pt>
                <c:pt idx="29">
                  <c:v>-0.36186499999999999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5F-4897-977F-4E8C514A2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043536"/>
        <c:axId val="690045776"/>
      </c:scatterChart>
      <c:valAx>
        <c:axId val="69004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45776"/>
        <c:crosses val="autoZero"/>
        <c:crossBetween val="midCat"/>
      </c:valAx>
      <c:valAx>
        <c:axId val="6900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4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Графическое</a:t>
            </a:r>
            <a:r>
              <a:rPr lang="ru-RU" sz="1600" baseline="0"/>
              <a:t> изображение </a:t>
            </a:r>
            <a:r>
              <a:rPr lang="en-US" sz="1600" baseline="0"/>
              <a:t>y2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y2 Точн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№914'!$B$5:$B$105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'Филиппов №914'!$F$5:$F$105</c:f>
              <c:numCache>
                <c:formatCode>General</c:formatCode>
                <c:ptCount val="101"/>
                <c:pt idx="0">
                  <c:v>0</c:v>
                </c:pt>
                <c:pt idx="1">
                  <c:v>0.19966683329365631</c:v>
                </c:pt>
                <c:pt idx="2">
                  <c:v>0.39733866159012243</c:v>
                </c:pt>
                <c:pt idx="3">
                  <c:v>0.59104041332267909</c:v>
                </c:pt>
                <c:pt idx="4">
                  <c:v>0.77883668461730104</c:v>
                </c:pt>
                <c:pt idx="5">
                  <c:v>0.95885107720840601</c:v>
                </c:pt>
                <c:pt idx="6">
                  <c:v>1.1292849467900707</c:v>
                </c:pt>
                <c:pt idx="7">
                  <c:v>1.288435374475382</c:v>
                </c:pt>
                <c:pt idx="8">
                  <c:v>1.4347121817990456</c:v>
                </c:pt>
                <c:pt idx="9">
                  <c:v>1.5666538192549668</c:v>
                </c:pt>
                <c:pt idx="10">
                  <c:v>1.682941969615793</c:v>
                </c:pt>
                <c:pt idx="11">
                  <c:v>1.7824147201228708</c:v>
                </c:pt>
                <c:pt idx="12">
                  <c:v>1.8640781719344526</c:v>
                </c:pt>
                <c:pt idx="13">
                  <c:v>1.9271163708343859</c:v>
                </c:pt>
                <c:pt idx="14">
                  <c:v>1.9708994599769203</c:v>
                </c:pt>
                <c:pt idx="15">
                  <c:v>1.9949899732081089</c:v>
                </c:pt>
                <c:pt idx="16">
                  <c:v>1.9991472060830102</c:v>
                </c:pt>
                <c:pt idx="17">
                  <c:v>1.9833296209049371</c:v>
                </c:pt>
                <c:pt idx="18">
                  <c:v>1.9476952617563903</c:v>
                </c:pt>
                <c:pt idx="19">
                  <c:v>1.8926001753748289</c:v>
                </c:pt>
                <c:pt idx="20">
                  <c:v>1.8185948536513634</c:v>
                </c:pt>
                <c:pt idx="21">
                  <c:v>1.7264187332977474</c:v>
                </c:pt>
                <c:pt idx="22">
                  <c:v>1.6169928076391802</c:v>
                </c:pt>
                <c:pt idx="23">
                  <c:v>1.4914104243534405</c:v>
                </c:pt>
                <c:pt idx="24">
                  <c:v>1.3509263611023019</c:v>
                </c:pt>
                <c:pt idx="25">
                  <c:v>1.1969442882079131</c:v>
                </c:pt>
                <c:pt idx="26">
                  <c:v>1.0310027436429283</c:v>
                </c:pt>
                <c:pt idx="27">
                  <c:v>0.85475976046765956</c:v>
                </c:pt>
                <c:pt idx="28">
                  <c:v>0.66997630031181021</c:v>
                </c:pt>
                <c:pt idx="29">
                  <c:v>0.47849865842796485</c:v>
                </c:pt>
                <c:pt idx="30">
                  <c:v>0.28224001611973443</c:v>
                </c:pt>
                <c:pt idx="31">
                  <c:v>8.3161324866580982E-2</c:v>
                </c:pt>
                <c:pt idx="32">
                  <c:v>-0.11674828685516017</c:v>
                </c:pt>
                <c:pt idx="33">
                  <c:v>-0.31549138828649642</c:v>
                </c:pt>
                <c:pt idx="34">
                  <c:v>-0.51108220405366245</c:v>
                </c:pt>
                <c:pt idx="35">
                  <c:v>-0.70156645537923967</c:v>
                </c:pt>
                <c:pt idx="36">
                  <c:v>-0.88504088658970492</c:v>
                </c:pt>
                <c:pt idx="37">
                  <c:v>-1.0596722818169868</c:v>
                </c:pt>
                <c:pt idx="38">
                  <c:v>-1.2237157818854378</c:v>
                </c:pt>
                <c:pt idx="39">
                  <c:v>-1.3755323183679475</c:v>
                </c:pt>
                <c:pt idx="40">
                  <c:v>-1.5136049906158564</c:v>
                </c:pt>
                <c:pt idx="41">
                  <c:v>-1.6365542221288205</c:v>
                </c:pt>
                <c:pt idx="42">
                  <c:v>-1.7431515448271764</c:v>
                </c:pt>
                <c:pt idx="43">
                  <c:v>-1.8323318734989098</c:v>
                </c:pt>
                <c:pt idx="44">
                  <c:v>-1.903204147779032</c:v>
                </c:pt>
                <c:pt idx="45">
                  <c:v>-1.955060235330194</c:v>
                </c:pt>
                <c:pt idx="46">
                  <c:v>-1.9873820072669288</c:v>
                </c:pt>
                <c:pt idx="47">
                  <c:v>-1.9998465151282017</c:v>
                </c:pt>
                <c:pt idx="48">
                  <c:v>-1.9923292176716814</c:v>
                </c:pt>
                <c:pt idx="49">
                  <c:v>-1.964905225248665</c:v>
                </c:pt>
                <c:pt idx="50">
                  <c:v>-1.9178485493262769</c:v>
                </c:pt>
                <c:pt idx="51">
                  <c:v>-1.8516293646554649</c:v>
                </c:pt>
                <c:pt idx="52">
                  <c:v>-1.7669093114403063</c:v>
                </c:pt>
                <c:pt idx="53">
                  <c:v>-1.6645348844478025</c:v>
                </c:pt>
                <c:pt idx="54">
                  <c:v>-1.5455289751119743</c:v>
                </c:pt>
                <c:pt idx="55">
                  <c:v>-1.4110806511407838</c:v>
                </c:pt>
                <c:pt idx="56">
                  <c:v>-1.2625332757446432</c:v>
                </c:pt>
                <c:pt idx="57">
                  <c:v>-1.1013710851952752</c:v>
                </c:pt>
                <c:pt idx="58">
                  <c:v>-0.92920435882751473</c:v>
                </c:pt>
                <c:pt idx="59">
                  <c:v>-0.74775332966047203</c:v>
                </c:pt>
                <c:pt idx="60">
                  <c:v>-0.55883099639785172</c:v>
                </c:pt>
                <c:pt idx="61">
                  <c:v>-0.36432500854419175</c:v>
                </c:pt>
                <c:pt idx="62">
                  <c:v>-0.16617880563499279</c:v>
                </c:pt>
                <c:pt idx="63">
                  <c:v>3.3627800968699426E-2</c:v>
                </c:pt>
                <c:pt idx="64">
                  <c:v>0.23309840970098727</c:v>
                </c:pt>
                <c:pt idx="65">
                  <c:v>0.43023997617563103</c:v>
                </c:pt>
                <c:pt idx="66">
                  <c:v>0.62308272702675571</c:v>
                </c:pt>
                <c:pt idx="67">
                  <c:v>0.8096998412331966</c:v>
                </c:pt>
                <c:pt idx="68">
                  <c:v>0.98822670227721632</c:v>
                </c:pt>
                <c:pt idx="69">
                  <c:v>1.1568795287764002</c:v>
                </c:pt>
                <c:pt idx="70">
                  <c:v>1.3139731974375781</c:v>
                </c:pt>
                <c:pt idx="71">
                  <c:v>1.4579380802517519</c:v>
                </c:pt>
                <c:pt idx="72">
                  <c:v>1.5873357276983062</c:v>
                </c:pt>
                <c:pt idx="73">
                  <c:v>1.7008732412571288</c:v>
                </c:pt>
                <c:pt idx="74">
                  <c:v>1.7974161916232538</c:v>
                </c:pt>
                <c:pt idx="75">
                  <c:v>1.8759999535494778</c:v>
                </c:pt>
                <c:pt idx="76">
                  <c:v>1.9358393440629726</c:v>
                </c:pt>
                <c:pt idx="77">
                  <c:v>1.9763364677540007</c:v>
                </c:pt>
                <c:pt idx="78">
                  <c:v>1.99708669074921</c:v>
                </c:pt>
                <c:pt idx="79">
                  <c:v>1.997882683679544</c:v>
                </c:pt>
                <c:pt idx="80">
                  <c:v>1.9787164932467636</c:v>
                </c:pt>
                <c:pt idx="81">
                  <c:v>1.9397796216901726</c:v>
                </c:pt>
                <c:pt idx="82">
                  <c:v>1.8814611133595462</c:v>
                </c:pt>
                <c:pt idx="83">
                  <c:v>1.8043436675125866</c:v>
                </c:pt>
                <c:pt idx="84">
                  <c:v>1.7091978161765609</c:v>
                </c:pt>
                <c:pt idx="85">
                  <c:v>1.5969742252469805</c:v>
                </c:pt>
                <c:pt idx="86">
                  <c:v>1.4687941957482267</c:v>
                </c:pt>
                <c:pt idx="87">
                  <c:v>1.3259384601643667</c:v>
                </c:pt>
                <c:pt idx="88">
                  <c:v>1.1698343857835234</c:v>
                </c:pt>
                <c:pt idx="89">
                  <c:v>1.0020417129157693</c:v>
                </c:pt>
                <c:pt idx="90">
                  <c:v>0.82423697048351319</c:v>
                </c:pt>
                <c:pt idx="91">
                  <c:v>0.63819672469870425</c:v>
                </c:pt>
                <c:pt idx="92">
                  <c:v>0.44577982820049528</c:v>
                </c:pt>
                <c:pt idx="93">
                  <c:v>0.24890884701412341</c:v>
                </c:pt>
                <c:pt idx="94">
                  <c:v>4.9550850906715529E-2</c:v>
                </c:pt>
                <c:pt idx="95">
                  <c:v>-0.1503022409236186</c:v>
                </c:pt>
                <c:pt idx="96">
                  <c:v>-0.3486535624459593</c:v>
                </c:pt>
                <c:pt idx="97">
                  <c:v>-0.5435212528218849</c:v>
                </c:pt>
                <c:pt idx="98">
                  <c:v>-0.73295825850385676</c:v>
                </c:pt>
                <c:pt idx="99">
                  <c:v>-0.91507178755064267</c:v>
                </c:pt>
                <c:pt idx="100">
                  <c:v>-1.0880422217787395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C9-419A-9733-64B9188CE681}"/>
            </c:ext>
          </c:extLst>
        </c:ser>
        <c:ser>
          <c:idx val="1"/>
          <c:order val="1"/>
          <c:tx>
            <c:v>y2 (h=0.1)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№914'!$B$5:$B$90</c:f>
              <c:numCache>
                <c:formatCode>General</c:formatCode>
                <c:ptCount val="8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</c:numCache>
            </c:numRef>
          </c:xVal>
          <c:yVal>
            <c:numRef>
              <c:f>'Филиппов №914'!$D$5:$D$90</c:f>
              <c:numCache>
                <c:formatCode>General</c:formatCode>
                <c:ptCount val="86"/>
                <c:pt idx="0">
                  <c:v>0</c:v>
                </c:pt>
                <c:pt idx="1">
                  <c:v>0.178476</c:v>
                </c:pt>
                <c:pt idx="2">
                  <c:v>0.35295799999999999</c:v>
                </c:pt>
                <c:pt idx="3">
                  <c:v>0.52134499999999995</c:v>
                </c:pt>
                <c:pt idx="4">
                  <c:v>0.68153900000000001</c:v>
                </c:pt>
                <c:pt idx="5">
                  <c:v>0.83146799999999998</c:v>
                </c:pt>
                <c:pt idx="6">
                  <c:v>0.96908899999999998</c:v>
                </c:pt>
                <c:pt idx="7">
                  <c:v>1.0924100000000001</c:v>
                </c:pt>
                <c:pt idx="8">
                  <c:v>1.1994800000000001</c:v>
                </c:pt>
                <c:pt idx="9">
                  <c:v>1.28843</c:v>
                </c:pt>
                <c:pt idx="10">
                  <c:v>1.3574900000000001</c:v>
                </c:pt>
                <c:pt idx="11">
                  <c:v>1.40493</c:v>
                </c:pt>
                <c:pt idx="12">
                  <c:v>1.42919</c:v>
                </c:pt>
                <c:pt idx="13">
                  <c:v>1.4288000000000001</c:v>
                </c:pt>
                <c:pt idx="14">
                  <c:v>1.40245</c:v>
                </c:pt>
                <c:pt idx="15">
                  <c:v>1.34901</c:v>
                </c:pt>
                <c:pt idx="16">
                  <c:v>1.2676000000000001</c:v>
                </c:pt>
                <c:pt idx="17">
                  <c:v>1.15761</c:v>
                </c:pt>
                <c:pt idx="18">
                  <c:v>1.0188200000000001</c:v>
                </c:pt>
                <c:pt idx="19">
                  <c:v>0.85146999999999995</c:v>
                </c:pt>
                <c:pt idx="20">
                  <c:v>0.65643399999999996</c:v>
                </c:pt>
                <c:pt idx="21">
                  <c:v>0.435386</c:v>
                </c:pt>
                <c:pt idx="22">
                  <c:v>0.19102</c:v>
                </c:pt>
                <c:pt idx="23">
                  <c:v>-7.2687199999999993E-2</c:v>
                </c:pt>
                <c:pt idx="24">
                  <c:v>-0.35018700000000003</c:v>
                </c:pt>
                <c:pt idx="25">
                  <c:v>-0.63406399999999996</c:v>
                </c:pt>
                <c:pt idx="26">
                  <c:v>-0.91478800000000005</c:v>
                </c:pt>
                <c:pt idx="27">
                  <c:v>-1.18058</c:v>
                </c:pt>
                <c:pt idx="28">
                  <c:v>-1.4174899999999999</c:v>
                </c:pt>
                <c:pt idx="29">
                  <c:v>-1.6098699999999999</c:v>
                </c:pt>
                <c:pt idx="30">
                  <c:v>-1.7413099999999999</c:v>
                </c:pt>
                <c:pt idx="31">
                  <c:v>-1.7962</c:v>
                </c:pt>
                <c:pt idx="32">
                  <c:v>-1.76189</c:v>
                </c:pt>
                <c:pt idx="33">
                  <c:v>-1.63134</c:v>
                </c:pt>
                <c:pt idx="34">
                  <c:v>-1.4056900000000001</c:v>
                </c:pt>
                <c:pt idx="35">
                  <c:v>-1.0962700000000001</c:v>
                </c:pt>
                <c:pt idx="36">
                  <c:v>-0.72527699999999995</c:v>
                </c:pt>
                <c:pt idx="37">
                  <c:v>-0.32448700000000003</c:v>
                </c:pt>
                <c:pt idx="38">
                  <c:v>6.7966499999999999E-2</c:v>
                </c:pt>
                <c:pt idx="39">
                  <c:v>0.41220899999999999</c:v>
                </c:pt>
                <c:pt idx="40">
                  <c:v>0.67152999999999996</c:v>
                </c:pt>
                <c:pt idx="41">
                  <c:v>0.81633500000000003</c:v>
                </c:pt>
                <c:pt idx="42">
                  <c:v>0.82623599999999997</c:v>
                </c:pt>
                <c:pt idx="43">
                  <c:v>0.69002699999999995</c:v>
                </c:pt>
                <c:pt idx="44">
                  <c:v>0.40392899999999998</c:v>
                </c:pt>
                <c:pt idx="45">
                  <c:v>-3.1187599999999999E-2</c:v>
                </c:pt>
                <c:pt idx="46">
                  <c:v>-0.61281399999999997</c:v>
                </c:pt>
                <c:pt idx="47">
                  <c:v>-1.33952</c:v>
                </c:pt>
                <c:pt idx="48">
                  <c:v>-2.21306</c:v>
                </c:pt>
                <c:pt idx="49">
                  <c:v>-3.2397800000000001</c:v>
                </c:pt>
                <c:pt idx="50">
                  <c:v>-4.4312500000000004</c:v>
                </c:pt>
                <c:pt idx="51">
                  <c:v>-5.8041499999999999</c:v>
                </c:pt>
                <c:pt idx="52">
                  <c:v>-7.37906</c:v>
                </c:pt>
                <c:pt idx="53">
                  <c:v>-9.1778499999999994</c:v>
                </c:pt>
                <c:pt idx="54">
                  <c:v>-11.2189</c:v>
                </c:pt>
                <c:pt idx="55">
                  <c:v>-13.509600000000001</c:v>
                </c:pt>
                <c:pt idx="56">
                  <c:v>-16.0349</c:v>
                </c:pt>
                <c:pt idx="57">
                  <c:v>-18.742799999999999</c:v>
                </c:pt>
                <c:pt idx="58">
                  <c:v>-21.529199999999999</c:v>
                </c:pt>
                <c:pt idx="59">
                  <c:v>-24.227799999999998</c:v>
                </c:pt>
                <c:pt idx="60">
                  <c:v>-26.6175</c:v>
                </c:pt>
                <c:pt idx="61">
                  <c:v>-28.460599999999999</c:v>
                </c:pt>
                <c:pt idx="62">
                  <c:v>-29.5791</c:v>
                </c:pt>
                <c:pt idx="63">
                  <c:v>-29.953199999999999</c:v>
                </c:pt>
                <c:pt idx="64">
                  <c:v>-29.790600000000001</c:v>
                </c:pt>
                <c:pt idx="65">
                  <c:v>-29.508199999999999</c:v>
                </c:pt>
                <c:pt idx="66">
                  <c:v>-29.604800000000001</c:v>
                </c:pt>
                <c:pt idx="67">
                  <c:v>-30.482500000000002</c:v>
                </c:pt>
                <c:pt idx="68">
                  <c:v>-32.308100000000003</c:v>
                </c:pt>
                <c:pt idx="69">
                  <c:v>-34.963099999999997</c:v>
                </c:pt>
                <c:pt idx="70">
                  <c:v>-38.066499999999998</c:v>
                </c:pt>
                <c:pt idx="71">
                  <c:v>-41.040300000000002</c:v>
                </c:pt>
                <c:pt idx="72">
                  <c:v>-43.235799999999998</c:v>
                </c:pt>
                <c:pt idx="73">
                  <c:v>-44.186300000000003</c:v>
                </c:pt>
                <c:pt idx="74">
                  <c:v>-44.038699999999999</c:v>
                </c:pt>
                <c:pt idx="75">
                  <c:v>-44.0321</c:v>
                </c:pt>
                <c:pt idx="76">
                  <c:v>-46.544499999999999</c:v>
                </c:pt>
                <c:pt idx="77">
                  <c:v>-53.976199999999999</c:v>
                </c:pt>
                <c:pt idx="78">
                  <c:v>-65.959900000000005</c:v>
                </c:pt>
                <c:pt idx="79">
                  <c:v>-74.472499999999997</c:v>
                </c:pt>
                <c:pt idx="80">
                  <c:v>-54.616300000000003</c:v>
                </c:pt>
                <c:pt idx="81">
                  <c:v>53.002899999999997</c:v>
                </c:pt>
                <c:pt idx="82">
                  <c:v>351.642</c:v>
                </c:pt>
                <c:pt idx="83">
                  <c:v>858.85799999999995</c:v>
                </c:pt>
                <c:pt idx="84">
                  <c:v>1159.55</c:v>
                </c:pt>
                <c:pt idx="85">
                  <c:v>1159.3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C9-419A-9733-64B9188CE681}"/>
            </c:ext>
          </c:extLst>
        </c:ser>
        <c:ser>
          <c:idx val="2"/>
          <c:order val="2"/>
          <c:tx>
            <c:v>y2 (h=0.2)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'Филиппов №914'!$J$5:$J$35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</c:numCache>
            </c:numRef>
          </c:xVal>
          <c:yVal>
            <c:numRef>
              <c:f>'Филиппов №914'!$L$5:$L$35</c:f>
              <c:numCache>
                <c:formatCode>General</c:formatCode>
                <c:ptCount val="31"/>
                <c:pt idx="0">
                  <c:v>0</c:v>
                </c:pt>
                <c:pt idx="1">
                  <c:v>0.307641</c:v>
                </c:pt>
                <c:pt idx="2">
                  <c:v>0.58402500000000002</c:v>
                </c:pt>
                <c:pt idx="3">
                  <c:v>0.812832</c:v>
                </c:pt>
                <c:pt idx="4">
                  <c:v>0.97828199999999998</c:v>
                </c:pt>
                <c:pt idx="5">
                  <c:v>1.0655699999999999</c:v>
                </c:pt>
                <c:pt idx="6">
                  <c:v>1.0613600000000001</c:v>
                </c:pt>
                <c:pt idx="7">
                  <c:v>0.95431999999999995</c:v>
                </c:pt>
                <c:pt idx="8">
                  <c:v>0.73605200000000004</c:v>
                </c:pt>
                <c:pt idx="9">
                  <c:v>0.40284500000000001</c:v>
                </c:pt>
                <c:pt idx="10">
                  <c:v>-4.0424799999999997E-2</c:v>
                </c:pt>
                <c:pt idx="11">
                  <c:v>-0.57216400000000001</c:v>
                </c:pt>
                <c:pt idx="12">
                  <c:v>-1.1388499999999999</c:v>
                </c:pt>
                <c:pt idx="13">
                  <c:v>-1.6312199999999999</c:v>
                </c:pt>
                <c:pt idx="14">
                  <c:v>-1.8580099999999999</c:v>
                </c:pt>
                <c:pt idx="15">
                  <c:v>-1.54437</c:v>
                </c:pt>
                <c:pt idx="16">
                  <c:v>-0.414275</c:v>
                </c:pt>
                <c:pt idx="17">
                  <c:v>1.5879799999999999</c:v>
                </c:pt>
                <c:pt idx="18">
                  <c:v>4.0366200000000001</c:v>
                </c:pt>
                <c:pt idx="19">
                  <c:v>6.0912600000000001</c:v>
                </c:pt>
                <c:pt idx="20">
                  <c:v>7.0877400000000002</c:v>
                </c:pt>
                <c:pt idx="21">
                  <c:v>7.0345599999999999</c:v>
                </c:pt>
                <c:pt idx="22">
                  <c:v>6.3974299999999999</c:v>
                </c:pt>
                <c:pt idx="23">
                  <c:v>5.6226200000000004</c:v>
                </c:pt>
                <c:pt idx="24">
                  <c:v>4.9558499999999999</c:v>
                </c:pt>
                <c:pt idx="25">
                  <c:v>4.4916200000000002</c:v>
                </c:pt>
                <c:pt idx="26">
                  <c:v>4.2538</c:v>
                </c:pt>
                <c:pt idx="27">
                  <c:v>4.24308</c:v>
                </c:pt>
                <c:pt idx="28">
                  <c:v>4.4558200000000001</c:v>
                </c:pt>
                <c:pt idx="29">
                  <c:v>4.8828100000000001</c:v>
                </c:pt>
                <c:pt idx="30">
                  <c:v>5.4683200000000003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BC9-419A-9733-64B9188CE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047376"/>
        <c:axId val="690047696"/>
      </c:scatterChart>
      <c:valAx>
        <c:axId val="69004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47696"/>
        <c:crosses val="autoZero"/>
        <c:crossBetween val="midCat"/>
      </c:valAx>
      <c:valAx>
        <c:axId val="6900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004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9.png"/><Relationship Id="rId7" Type="http://schemas.openxmlformats.org/officeDocument/2006/relationships/chart" Target="../charts/chart4.xml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chart" Target="../charts/chart3.xml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16808</xdr:colOff>
      <xdr:row>1</xdr:row>
      <xdr:rowOff>11205</xdr:rowOff>
    </xdr:from>
    <xdr:to>
      <xdr:col>33</xdr:col>
      <xdr:colOff>593912</xdr:colOff>
      <xdr:row>21</xdr:row>
      <xdr:rowOff>179293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75E8178-FD5D-2A49-759C-44D114B0E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21876</xdr:colOff>
      <xdr:row>32</xdr:row>
      <xdr:rowOff>7126</xdr:rowOff>
    </xdr:from>
    <xdr:to>
      <xdr:col>34</xdr:col>
      <xdr:colOff>36755</xdr:colOff>
      <xdr:row>55</xdr:row>
      <xdr:rowOff>27608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A689A9C-5DEC-27B0-610C-A89FDE523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13804</xdr:colOff>
      <xdr:row>28</xdr:row>
      <xdr:rowOff>61843</xdr:rowOff>
    </xdr:from>
    <xdr:to>
      <xdr:col>13</xdr:col>
      <xdr:colOff>554199</xdr:colOff>
      <xdr:row>34</xdr:row>
      <xdr:rowOff>185457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CE1209C-3AC3-6F77-2455-3C248BCBE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9004" y="6853168"/>
          <a:ext cx="4167671" cy="1266614"/>
        </a:xfrm>
        <a:prstGeom prst="rect">
          <a:avLst/>
        </a:prstGeom>
      </xdr:spPr>
    </xdr:pic>
    <xdr:clientData/>
  </xdr:twoCellAnchor>
  <xdr:twoCellAnchor editAs="oneCell">
    <xdr:from>
      <xdr:col>9</xdr:col>
      <xdr:colOff>5953</xdr:colOff>
      <xdr:row>37</xdr:row>
      <xdr:rowOff>1</xdr:rowOff>
    </xdr:from>
    <xdr:to>
      <xdr:col>13</xdr:col>
      <xdr:colOff>555390</xdr:colOff>
      <xdr:row>38</xdr:row>
      <xdr:rowOff>41176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F0E1D41B-F096-ECC3-DFA0-D6193B43A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6391" y="8536782"/>
          <a:ext cx="4176713" cy="24358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440530</xdr:colOff>
      <xdr:row>38</xdr:row>
      <xdr:rowOff>89297</xdr:rowOff>
    </xdr:from>
    <xdr:to>
      <xdr:col>11</xdr:col>
      <xdr:colOff>208346</xdr:colOff>
      <xdr:row>39</xdr:row>
      <xdr:rowOff>106476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0FC6566-75AF-1E0B-286E-CCFFDFC1C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50968" y="8816578"/>
          <a:ext cx="1486204" cy="207680"/>
        </a:xfrm>
        <a:prstGeom prst="rect">
          <a:avLst/>
        </a:prstGeom>
      </xdr:spPr>
    </xdr:pic>
    <xdr:clientData/>
  </xdr:twoCellAnchor>
  <xdr:twoCellAnchor editAs="oneCell">
    <xdr:from>
      <xdr:col>11</xdr:col>
      <xdr:colOff>404813</xdr:colOff>
      <xdr:row>38</xdr:row>
      <xdr:rowOff>77860</xdr:rowOff>
    </xdr:from>
    <xdr:to>
      <xdr:col>13</xdr:col>
      <xdr:colOff>728346</xdr:colOff>
      <xdr:row>39</xdr:row>
      <xdr:rowOff>103625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312A64A-49DC-97F7-3C62-C58FEC63A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39251" y="8817048"/>
          <a:ext cx="2232421" cy="216266"/>
        </a:xfrm>
        <a:prstGeom prst="rect">
          <a:avLst/>
        </a:prstGeom>
      </xdr:spPr>
    </xdr:pic>
    <xdr:clientData/>
  </xdr:twoCellAnchor>
  <xdr:twoCellAnchor editAs="oneCell">
    <xdr:from>
      <xdr:col>9</xdr:col>
      <xdr:colOff>13106</xdr:colOff>
      <xdr:row>43</xdr:row>
      <xdr:rowOff>11140</xdr:rowOff>
    </xdr:from>
    <xdr:to>
      <xdr:col>11</xdr:col>
      <xdr:colOff>288415</xdr:colOff>
      <xdr:row>44</xdr:row>
      <xdr:rowOff>38224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29C436C-C48A-AAF6-72D7-B9398CD89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26746" y="9653114"/>
          <a:ext cx="1995925" cy="216470"/>
        </a:xfrm>
        <a:prstGeom prst="rect">
          <a:avLst/>
        </a:prstGeom>
      </xdr:spPr>
    </xdr:pic>
    <xdr:clientData/>
  </xdr:twoCellAnchor>
  <xdr:twoCellAnchor editAs="oneCell">
    <xdr:from>
      <xdr:col>11</xdr:col>
      <xdr:colOff>276129</xdr:colOff>
      <xdr:row>43</xdr:row>
      <xdr:rowOff>16710</xdr:rowOff>
    </xdr:from>
    <xdr:to>
      <xdr:col>13</xdr:col>
      <xdr:colOff>346489</xdr:colOff>
      <xdr:row>44</xdr:row>
      <xdr:rowOff>51024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7E99ED6-D7D0-634B-D03F-8B6C5DD15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84496" y="9891608"/>
          <a:ext cx="1975360" cy="2287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10824</xdr:colOff>
      <xdr:row>44</xdr:row>
      <xdr:rowOff>151536</xdr:rowOff>
    </xdr:from>
    <xdr:to>
      <xdr:col>16</xdr:col>
      <xdr:colOff>746846</xdr:colOff>
      <xdr:row>53</xdr:row>
      <xdr:rowOff>101142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C882406-6AD3-0F1C-1AF1-EDA452E45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5199" y="10867161"/>
          <a:ext cx="3766704" cy="1703072"/>
        </a:xfrm>
        <a:prstGeom prst="rect">
          <a:avLst/>
        </a:prstGeom>
      </xdr:spPr>
    </xdr:pic>
    <xdr:clientData/>
  </xdr:twoCellAnchor>
  <xdr:twoCellAnchor editAs="oneCell">
    <xdr:from>
      <xdr:col>12</xdr:col>
      <xdr:colOff>43296</xdr:colOff>
      <xdr:row>57</xdr:row>
      <xdr:rowOff>21648</xdr:rowOff>
    </xdr:from>
    <xdr:to>
      <xdr:col>14</xdr:col>
      <xdr:colOff>242694</xdr:colOff>
      <xdr:row>58</xdr:row>
      <xdr:rowOff>160240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91CBE14-FBE5-5159-91AE-4255F5B23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77671" y="13270057"/>
          <a:ext cx="1714739" cy="333422"/>
        </a:xfrm>
        <a:prstGeom prst="rect">
          <a:avLst/>
        </a:prstGeom>
      </xdr:spPr>
    </xdr:pic>
    <xdr:clientData/>
  </xdr:twoCellAnchor>
  <xdr:twoCellAnchor editAs="oneCell">
    <xdr:from>
      <xdr:col>12</xdr:col>
      <xdr:colOff>43296</xdr:colOff>
      <xdr:row>58</xdr:row>
      <xdr:rowOff>140710</xdr:rowOff>
    </xdr:from>
    <xdr:to>
      <xdr:col>13</xdr:col>
      <xdr:colOff>514522</xdr:colOff>
      <xdr:row>60</xdr:row>
      <xdr:rowOff>65420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4AD6EDE-C3D7-EC86-4ABF-3737292D4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7671" y="13583949"/>
          <a:ext cx="1228896" cy="314369"/>
        </a:xfrm>
        <a:prstGeom prst="rect">
          <a:avLst/>
        </a:prstGeom>
      </xdr:spPr>
    </xdr:pic>
    <xdr:clientData/>
  </xdr:twoCellAnchor>
  <xdr:twoCellAnchor editAs="oneCell">
    <xdr:from>
      <xdr:col>13</xdr:col>
      <xdr:colOff>259773</xdr:colOff>
      <xdr:row>58</xdr:row>
      <xdr:rowOff>162357</xdr:rowOff>
    </xdr:from>
    <xdr:to>
      <xdr:col>14</xdr:col>
      <xdr:colOff>359472</xdr:colOff>
      <xdr:row>60</xdr:row>
      <xdr:rowOff>77541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6FBC127-0652-622B-AFC1-B9413E0F2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51818" y="13605596"/>
          <a:ext cx="857370" cy="304843"/>
        </a:xfrm>
        <a:prstGeom prst="rect">
          <a:avLst/>
        </a:prstGeom>
      </xdr:spPr>
    </xdr:pic>
    <xdr:clientData/>
  </xdr:twoCellAnchor>
  <xdr:twoCellAnchor editAs="oneCell">
    <xdr:from>
      <xdr:col>12</xdr:col>
      <xdr:colOff>32472</xdr:colOff>
      <xdr:row>60</xdr:row>
      <xdr:rowOff>86591</xdr:rowOff>
    </xdr:from>
    <xdr:to>
      <xdr:col>15</xdr:col>
      <xdr:colOff>350623</xdr:colOff>
      <xdr:row>62</xdr:row>
      <xdr:rowOff>506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78825A90-ABF3-3C4B-927F-09DCDFEA5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6847" y="13919489"/>
          <a:ext cx="2591162" cy="295316"/>
        </a:xfrm>
        <a:prstGeom prst="rect">
          <a:avLst/>
        </a:prstGeom>
      </xdr:spPr>
    </xdr:pic>
    <xdr:clientData/>
  </xdr:twoCellAnchor>
  <xdr:twoCellAnchor>
    <xdr:from>
      <xdr:col>25</xdr:col>
      <xdr:colOff>13990</xdr:colOff>
      <xdr:row>0</xdr:row>
      <xdr:rowOff>197533</xdr:rowOff>
    </xdr:from>
    <xdr:to>
      <xdr:col>44</xdr:col>
      <xdr:colOff>0</xdr:colOff>
      <xdr:row>36</xdr:row>
      <xdr:rowOff>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CB255FC5-FEC8-C707-A72E-620EAF6D3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592246</xdr:colOff>
      <xdr:row>46</xdr:row>
      <xdr:rowOff>185836</xdr:rowOff>
    </xdr:from>
    <xdr:to>
      <xdr:col>43</xdr:col>
      <xdr:colOff>590282</xdr:colOff>
      <xdr:row>80</xdr:row>
      <xdr:rowOff>174401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A0C2CD58-F68E-5349-D255-91A5915DB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567594</xdr:colOff>
      <xdr:row>95</xdr:row>
      <xdr:rowOff>20802</xdr:rowOff>
    </xdr:from>
    <xdr:to>
      <xdr:col>43</xdr:col>
      <xdr:colOff>588817</xdr:colOff>
      <xdr:row>128</xdr:row>
      <xdr:rowOff>173181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F81820C6-72D2-342B-4115-06CB5C344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605045</xdr:colOff>
      <xdr:row>1</xdr:row>
      <xdr:rowOff>13458</xdr:rowOff>
    </xdr:from>
    <xdr:to>
      <xdr:col>32</xdr:col>
      <xdr:colOff>16565</xdr:colOff>
      <xdr:row>23</xdr:row>
      <xdr:rowOff>16565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9E586CF-170A-3775-C05B-6387E32C0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1270</xdr:colOff>
      <xdr:row>33</xdr:row>
      <xdr:rowOff>33654</xdr:rowOff>
    </xdr:from>
    <xdr:to>
      <xdr:col>32</xdr:col>
      <xdr:colOff>8282</xdr:colOff>
      <xdr:row>56</xdr:row>
      <xdr:rowOff>7801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FA042B2-F94E-5444-2386-329FBA8FE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16709</xdr:colOff>
      <xdr:row>59</xdr:row>
      <xdr:rowOff>8355</xdr:rowOff>
    </xdr:from>
    <xdr:to>
      <xdr:col>15</xdr:col>
      <xdr:colOff>915453</xdr:colOff>
      <xdr:row>64</xdr:row>
      <xdr:rowOff>83553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7D280A9-CCF0-9809-D578-A25C24483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1906" y="11187697"/>
          <a:ext cx="6421573" cy="1036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155060</xdr:colOff>
      <xdr:row>67</xdr:row>
      <xdr:rowOff>22153</xdr:rowOff>
    </xdr:from>
    <xdr:to>
      <xdr:col>13</xdr:col>
      <xdr:colOff>719914</xdr:colOff>
      <xdr:row>68</xdr:row>
      <xdr:rowOff>183010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23D1011-CF94-84FD-A38F-4461D871D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9304" y="12725845"/>
          <a:ext cx="2469854" cy="349142"/>
        </a:xfrm>
        <a:prstGeom prst="rect">
          <a:avLst/>
        </a:prstGeom>
        <a:ln w="2857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165651</xdr:colOff>
      <xdr:row>59</xdr:row>
      <xdr:rowOff>82827</xdr:rowOff>
    </xdr:from>
    <xdr:to>
      <xdr:col>15</xdr:col>
      <xdr:colOff>583495</xdr:colOff>
      <xdr:row>67</xdr:row>
      <xdr:rowOff>132406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4FF2D5D-582D-81A1-69E6-8A638B00B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499" y="11291957"/>
          <a:ext cx="6022409" cy="1595666"/>
        </a:xfrm>
        <a:prstGeom prst="rect">
          <a:avLst/>
        </a:prstGeom>
      </xdr:spPr>
    </xdr:pic>
    <xdr:clientData/>
  </xdr:twoCellAnchor>
  <xdr:twoCellAnchor editAs="oneCell">
    <xdr:from>
      <xdr:col>9</xdr:col>
      <xdr:colOff>510761</xdr:colOff>
      <xdr:row>70</xdr:row>
      <xdr:rowOff>41412</xdr:rowOff>
    </xdr:from>
    <xdr:to>
      <xdr:col>11</xdr:col>
      <xdr:colOff>173724</xdr:colOff>
      <xdr:row>71</xdr:row>
      <xdr:rowOff>124415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851EEED-C853-EBEF-3E8A-424D1BE26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2609" y="13583477"/>
          <a:ext cx="1457528" cy="276264"/>
        </a:xfrm>
        <a:prstGeom prst="rect">
          <a:avLst/>
        </a:prstGeom>
      </xdr:spPr>
    </xdr:pic>
    <xdr:clientData/>
  </xdr:twoCellAnchor>
  <xdr:twoCellAnchor editAs="oneCell">
    <xdr:from>
      <xdr:col>11</xdr:col>
      <xdr:colOff>179457</xdr:colOff>
      <xdr:row>70</xdr:row>
      <xdr:rowOff>110435</xdr:rowOff>
    </xdr:from>
    <xdr:to>
      <xdr:col>11</xdr:col>
      <xdr:colOff>751037</xdr:colOff>
      <xdr:row>71</xdr:row>
      <xdr:rowOff>136280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F427D5D-99CB-8614-2BD5-890AE541D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45870" y="13652500"/>
          <a:ext cx="571580" cy="219106"/>
        </a:xfrm>
        <a:prstGeom prst="rect">
          <a:avLst/>
        </a:prstGeom>
      </xdr:spPr>
    </xdr:pic>
    <xdr:clientData/>
  </xdr:twoCellAnchor>
  <xdr:twoCellAnchor>
    <xdr:from>
      <xdr:col>16</xdr:col>
      <xdr:colOff>598565</xdr:colOff>
      <xdr:row>1</xdr:row>
      <xdr:rowOff>4077</xdr:rowOff>
    </xdr:from>
    <xdr:to>
      <xdr:col>31</xdr:col>
      <xdr:colOff>600206</xdr:colOff>
      <xdr:row>28</xdr:row>
      <xdr:rowOff>169623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A6AC9CF-A51B-0A0B-A41E-94CC79472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30009</xdr:colOff>
      <xdr:row>39</xdr:row>
      <xdr:rowOff>11481</xdr:rowOff>
    </xdr:from>
    <xdr:to>
      <xdr:col>32</xdr:col>
      <xdr:colOff>39144</xdr:colOff>
      <xdr:row>66</xdr:row>
      <xdr:rowOff>182671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A75446A-2269-D60E-08E1-CD6E226D3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9"/>
  <sheetViews>
    <sheetView tabSelected="1" zoomScale="55" zoomScaleNormal="55" workbookViewId="0">
      <selection activeCell="M59" sqref="M59"/>
    </sheetView>
  </sheetViews>
  <sheetFormatPr defaultRowHeight="15" x14ac:dyDescent="0.25"/>
  <cols>
    <col min="2" max="2" width="11.42578125" style="1" customWidth="1"/>
    <col min="3" max="8" width="14.28515625" style="1" customWidth="1"/>
    <col min="10" max="10" width="11.42578125" style="1" customWidth="1"/>
    <col min="11" max="16" width="14.28515625" style="1" customWidth="1"/>
    <col min="18" max="19" width="10" customWidth="1"/>
  </cols>
  <sheetData>
    <row r="1" spans="2:16" ht="15.75" thickBot="1" x14ac:dyDescent="0.3"/>
    <row r="2" spans="2:16" ht="22.5" customHeight="1" x14ac:dyDescent="0.25">
      <c r="B2" s="83" t="s">
        <v>8</v>
      </c>
      <c r="C2" s="81" t="s">
        <v>29</v>
      </c>
      <c r="D2" s="81"/>
      <c r="E2" s="75" t="s">
        <v>7</v>
      </c>
      <c r="F2" s="75"/>
      <c r="G2" s="77" t="s">
        <v>9</v>
      </c>
      <c r="H2" s="78"/>
      <c r="J2" s="83" t="s">
        <v>8</v>
      </c>
      <c r="K2" s="81" t="s">
        <v>30</v>
      </c>
      <c r="L2" s="81"/>
      <c r="M2" s="75" t="s">
        <v>7</v>
      </c>
      <c r="N2" s="75"/>
      <c r="O2" s="77" t="s">
        <v>9</v>
      </c>
      <c r="P2" s="78"/>
    </row>
    <row r="3" spans="2:16" ht="22.5" customHeight="1" thickBot="1" x14ac:dyDescent="0.3">
      <c r="B3" s="84"/>
      <c r="C3" s="82"/>
      <c r="D3" s="82"/>
      <c r="E3" s="76"/>
      <c r="F3" s="76"/>
      <c r="G3" s="79"/>
      <c r="H3" s="80"/>
      <c r="J3" s="84"/>
      <c r="K3" s="82"/>
      <c r="L3" s="82"/>
      <c r="M3" s="76"/>
      <c r="N3" s="76"/>
      <c r="O3" s="79"/>
      <c r="P3" s="80"/>
    </row>
    <row r="4" spans="2:16" ht="22.5" customHeight="1" x14ac:dyDescent="0.25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  <c r="J4" s="2" t="s">
        <v>0</v>
      </c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4" t="s">
        <v>6</v>
      </c>
    </row>
    <row r="5" spans="2:16" x14ac:dyDescent="0.25">
      <c r="B5" s="5">
        <v>0</v>
      </c>
      <c r="C5" s="5">
        <v>3.87765</v>
      </c>
      <c r="D5" s="5">
        <v>5.6630500000000001</v>
      </c>
      <c r="E5" s="5">
        <f>$J$23*EXP(B5)+2*$K$23*EXP(2*B5)-EXP(B5)*LN(EXP(2*B5)+1)+2*EXP(2*B5)*ATAN(EXP(B5))</f>
        <v>3.8776491462349512</v>
      </c>
      <c r="F5" s="5">
        <f>$J$23*EXP(B5)+3*$K$23*EXP(2*B5)-EXP(B5)*LN(EXP(2*B5)+1)+3*EXP(2*B5)*ATAN(EXP(B5))</f>
        <v>5.6630473096323994</v>
      </c>
      <c r="G5" s="5">
        <f>ABS(C5-E5)</f>
        <v>8.5376504888046156E-7</v>
      </c>
      <c r="H5" s="5">
        <f>ABS(D5-F5)</f>
        <v>2.690367600699517E-6</v>
      </c>
      <c r="I5" s="5"/>
      <c r="J5" s="5">
        <v>0</v>
      </c>
      <c r="K5" s="5">
        <v>3.87765</v>
      </c>
      <c r="L5" s="5">
        <v>5.6630500000000001</v>
      </c>
      <c r="M5" s="5">
        <f>$J$23*EXP(J5)+2*$K$23*EXP(2*J5)-EXP(J5)*LN(EXP(2*J5)+1)+2*EXP(2*J5)*ATAN(EXP(J5))</f>
        <v>3.8776491462349512</v>
      </c>
      <c r="N5" s="5">
        <f>$J$23*EXP(J5)+3*$K$23*EXP(2*J5)-EXP(J5)*LN(EXP(2*J5)+1)+3*EXP(2*J5)*ATAN(EXP(J5))</f>
        <v>5.6630473096323994</v>
      </c>
      <c r="O5" s="5">
        <f>ABS(K5-M5)</f>
        <v>8.5376504888046156E-7</v>
      </c>
      <c r="P5" s="5">
        <f>ABS(L5-N5)</f>
        <v>2.690367600699517E-6</v>
      </c>
    </row>
    <row r="6" spans="2:16" x14ac:dyDescent="0.25">
      <c r="B6" s="5">
        <v>0.1</v>
      </c>
      <c r="C6" s="5">
        <v>4.6597400000000002</v>
      </c>
      <c r="D6" s="5">
        <v>6.8777600000000003</v>
      </c>
      <c r="E6" s="5">
        <f t="shared" ref="E6:E35" si="0">$J$23*EXP(B6)+2*$K$23*EXP(2*B6)-EXP(B6)*LN(EXP(2*B6)+1)+2*EXP(2*B6)*ATAN(EXP(B6))</f>
        <v>4.7064087495586584</v>
      </c>
      <c r="F6" s="5">
        <f t="shared" ref="F6:F35" si="1">$J$23*EXP(B6)+3*$K$23*EXP(2*B6)-EXP(B6)*LN(EXP(2*B6)+1)+3*EXP(2*B6)*ATAN(EXP(B6))</f>
        <v>6.9480675988133216</v>
      </c>
      <c r="G6" s="5">
        <f t="shared" ref="G6:H35" si="2">ABS(C6-E6)</f>
        <v>4.6668749558658185E-2</v>
      </c>
      <c r="H6" s="5">
        <f t="shared" si="2"/>
        <v>7.030759881332127E-2</v>
      </c>
      <c r="I6" s="5"/>
      <c r="J6" s="5">
        <v>0.2</v>
      </c>
      <c r="K6" s="5">
        <v>5.5163099999999998</v>
      </c>
      <c r="L6" s="5">
        <v>8.2188199999999991</v>
      </c>
      <c r="M6" s="5">
        <f t="shared" ref="M6:M20" si="3">$J$23*EXP(J6)+2*$K$23*EXP(2*J6)-EXP(J6)*LN(EXP(2*J6)+1)+2*EXP(2*J6)*ATAN(EXP(J6))</f>
        <v>5.7296410638859534</v>
      </c>
      <c r="N6" s="5">
        <f t="shared" ref="N6:N20" si="4">$J$23*EXP(J6)+3*$K$23*EXP(2*J6)-EXP(J6)*LN(EXP(2*J6)+1)+3*EXP(2*J6)*ATAN(EXP(J6))</f>
        <v>8.5413398905106472</v>
      </c>
      <c r="O6" s="5">
        <f t="shared" ref="O6:P20" si="5">ABS(K6-M6)</f>
        <v>0.21333106388595358</v>
      </c>
      <c r="P6" s="5">
        <f t="shared" si="5"/>
        <v>0.32251989051064811</v>
      </c>
    </row>
    <row r="7" spans="2:16" x14ac:dyDescent="0.25">
      <c r="B7" s="5">
        <v>0.2</v>
      </c>
      <c r="C7" s="5">
        <v>5.6147900000000002</v>
      </c>
      <c r="D7" s="5">
        <v>8.3683800000000002</v>
      </c>
      <c r="E7" s="5">
        <f t="shared" si="0"/>
        <v>5.7296410638859534</v>
      </c>
      <c r="F7" s="5">
        <f t="shared" si="1"/>
        <v>8.5413398905106472</v>
      </c>
      <c r="G7" s="5">
        <f t="shared" si="2"/>
        <v>0.11485106388595323</v>
      </c>
      <c r="H7" s="5">
        <f t="shared" si="2"/>
        <v>0.17295989051064709</v>
      </c>
      <c r="J7" s="5">
        <v>0.4</v>
      </c>
      <c r="K7" s="5">
        <v>7.9189999999999996</v>
      </c>
      <c r="L7" s="5">
        <v>11.999499999999999</v>
      </c>
      <c r="M7" s="5">
        <f t="shared" si="3"/>
        <v>8.5590859882113719</v>
      </c>
      <c r="N7" s="5">
        <f t="shared" si="4"/>
        <v>12.966255081938939</v>
      </c>
      <c r="O7" s="5">
        <f t="shared" si="5"/>
        <v>0.6400859882113723</v>
      </c>
      <c r="P7" s="5">
        <f t="shared" si="5"/>
        <v>0.96675508193894011</v>
      </c>
    </row>
    <row r="8" spans="2:16" x14ac:dyDescent="0.25">
      <c r="B8" s="5">
        <v>0.3</v>
      </c>
      <c r="C8" s="5">
        <v>6.7826000000000004</v>
      </c>
      <c r="D8" s="5">
        <v>10.198</v>
      </c>
      <c r="E8" s="5">
        <f t="shared" si="0"/>
        <v>6.9944275841590962</v>
      </c>
      <c r="F8" s="5">
        <f t="shared" si="1"/>
        <v>10.516943096309317</v>
      </c>
      <c r="G8" s="5">
        <f t="shared" si="2"/>
        <v>0.21182758415909575</v>
      </c>
      <c r="H8" s="5">
        <f t="shared" si="2"/>
        <v>0.31894309630931694</v>
      </c>
      <c r="J8" s="5">
        <v>0.6</v>
      </c>
      <c r="K8" s="5">
        <v>11.4566</v>
      </c>
      <c r="L8" s="5">
        <v>17.5943</v>
      </c>
      <c r="M8" s="5">
        <f t="shared" si="3"/>
        <v>12.893597977410824</v>
      </c>
      <c r="N8" s="5">
        <f t="shared" si="4"/>
        <v>19.762474812930201</v>
      </c>
      <c r="O8" s="5">
        <f t="shared" si="5"/>
        <v>1.4369979774108241</v>
      </c>
      <c r="P8" s="5">
        <f t="shared" si="5"/>
        <v>2.1681748129302001</v>
      </c>
    </row>
    <row r="9" spans="2:16" x14ac:dyDescent="0.25">
      <c r="B9" s="5">
        <v>0.4</v>
      </c>
      <c r="C9" s="5">
        <v>8.2120099999999994</v>
      </c>
      <c r="D9" s="5">
        <v>12.443899999999999</v>
      </c>
      <c r="E9" s="5">
        <f t="shared" si="0"/>
        <v>8.5590859882113719</v>
      </c>
      <c r="F9" s="5">
        <f t="shared" si="1"/>
        <v>12.966255081938939</v>
      </c>
      <c r="G9" s="5">
        <f t="shared" si="2"/>
        <v>0.34707598821137253</v>
      </c>
      <c r="H9" s="5">
        <f t="shared" si="2"/>
        <v>0.5223550819389402</v>
      </c>
      <c r="J9" s="5">
        <v>0.8</v>
      </c>
      <c r="K9" s="5">
        <v>16.677600000000002</v>
      </c>
      <c r="L9" s="5">
        <v>25.866900000000001</v>
      </c>
      <c r="M9" s="5">
        <f t="shared" si="3"/>
        <v>19.538582838594429</v>
      </c>
      <c r="N9" s="5">
        <f t="shared" si="4"/>
        <v>30.18017584925293</v>
      </c>
      <c r="O9" s="5">
        <f t="shared" si="5"/>
        <v>2.8609828385944276</v>
      </c>
      <c r="P9" s="5">
        <f t="shared" si="5"/>
        <v>4.3132758492529284</v>
      </c>
    </row>
    <row r="10" spans="2:16" x14ac:dyDescent="0.25">
      <c r="B10" s="5">
        <v>0.5</v>
      </c>
      <c r="C10" s="5">
        <v>9.9629600000000007</v>
      </c>
      <c r="D10" s="5">
        <v>15.200100000000001</v>
      </c>
      <c r="E10" s="5">
        <f t="shared" si="0"/>
        <v>10.495760718892928</v>
      </c>
      <c r="F10" s="5">
        <f t="shared" si="1"/>
        <v>16.001881682092744</v>
      </c>
      <c r="G10" s="5">
        <f t="shared" si="2"/>
        <v>0.53280071889292735</v>
      </c>
      <c r="H10" s="5">
        <f t="shared" si="2"/>
        <v>0.80178168209274325</v>
      </c>
      <c r="J10" s="5">
        <v>1</v>
      </c>
      <c r="K10" s="5">
        <v>24.39</v>
      </c>
      <c r="L10" s="5">
        <v>38.081699999999998</v>
      </c>
      <c r="M10" s="5">
        <f t="shared" si="3"/>
        <v>29.718725722543425</v>
      </c>
      <c r="N10" s="5">
        <f t="shared" si="4"/>
        <v>46.109742551014939</v>
      </c>
      <c r="O10" s="5">
        <f t="shared" si="5"/>
        <v>5.3287257225434246</v>
      </c>
      <c r="P10" s="5">
        <f t="shared" si="5"/>
        <v>8.0280425510149414</v>
      </c>
    </row>
    <row r="11" spans="2:16" x14ac:dyDescent="0.25">
      <c r="B11" s="5">
        <v>0.6</v>
      </c>
      <c r="C11" s="5">
        <v>12.1089</v>
      </c>
      <c r="D11" s="5">
        <v>18.581900000000001</v>
      </c>
      <c r="E11" s="5">
        <f t="shared" si="0"/>
        <v>12.893597977410824</v>
      </c>
      <c r="F11" s="5">
        <f t="shared" si="1"/>
        <v>19.762474812930201</v>
      </c>
      <c r="G11" s="5">
        <f t="shared" si="2"/>
        <v>0.78469797741082381</v>
      </c>
      <c r="H11" s="5">
        <f t="shared" si="2"/>
        <v>1.1805748129301996</v>
      </c>
      <c r="J11" s="5">
        <v>1.2</v>
      </c>
      <c r="K11" s="5">
        <v>35.780200000000001</v>
      </c>
      <c r="L11" s="5">
        <v>56.085099999999997</v>
      </c>
      <c r="M11" s="5">
        <f t="shared" si="3"/>
        <v>45.290507324062247</v>
      </c>
      <c r="N11" s="5">
        <f t="shared" si="4"/>
        <v>70.403995921144769</v>
      </c>
      <c r="O11" s="5">
        <f t="shared" si="5"/>
        <v>9.5103073240622464</v>
      </c>
      <c r="P11" s="5">
        <f t="shared" si="5"/>
        <v>14.318895921144772</v>
      </c>
    </row>
    <row r="12" spans="2:16" x14ac:dyDescent="0.25">
      <c r="B12" s="5">
        <v>0.7</v>
      </c>
      <c r="C12" s="5">
        <v>14.739599999999999</v>
      </c>
      <c r="D12" s="5">
        <v>22.729600000000001</v>
      </c>
      <c r="E12" s="5">
        <f t="shared" si="0"/>
        <v>15.86263747157501</v>
      </c>
      <c r="F12" s="5">
        <f t="shared" si="1"/>
        <v>24.418639826855063</v>
      </c>
      <c r="G12" s="5">
        <f t="shared" si="2"/>
        <v>1.1230374715750102</v>
      </c>
      <c r="H12" s="5">
        <f t="shared" si="2"/>
        <v>1.6890398268550619</v>
      </c>
      <c r="J12" s="5">
        <v>1.4</v>
      </c>
      <c r="K12" s="5">
        <v>52.585999999999999</v>
      </c>
      <c r="L12" s="5">
        <v>82.569000000000003</v>
      </c>
      <c r="M12" s="5">
        <f t="shared" si="3"/>
        <v>69.061173783420998</v>
      </c>
      <c r="N12" s="5">
        <f t="shared" si="4"/>
        <v>107.36113560289455</v>
      </c>
      <c r="O12" s="5">
        <f t="shared" si="5"/>
        <v>16.475173783420999</v>
      </c>
      <c r="P12" s="5">
        <f t="shared" si="5"/>
        <v>24.792135602894547</v>
      </c>
    </row>
    <row r="13" spans="2:16" x14ac:dyDescent="0.25">
      <c r="B13" s="5">
        <v>0.8</v>
      </c>
      <c r="C13" s="5">
        <v>17.965199999999999</v>
      </c>
      <c r="D13" s="5">
        <v>27.8141</v>
      </c>
      <c r="E13" s="5">
        <f t="shared" si="0"/>
        <v>19.538582838594429</v>
      </c>
      <c r="F13" s="5">
        <f t="shared" si="1"/>
        <v>30.18017584925293</v>
      </c>
      <c r="G13" s="5">
        <f t="shared" si="2"/>
        <v>1.57338283859443</v>
      </c>
      <c r="H13" s="5">
        <f t="shared" si="2"/>
        <v>2.3660758492529297</v>
      </c>
      <c r="J13" s="5">
        <v>1.6</v>
      </c>
      <c r="K13" s="5">
        <v>77.347399999999993</v>
      </c>
      <c r="L13" s="5">
        <v>121.453</v>
      </c>
      <c r="M13" s="5">
        <f t="shared" si="3"/>
        <v>105.26704938391737</v>
      </c>
      <c r="N13" s="5">
        <f t="shared" si="4"/>
        <v>163.44785482001876</v>
      </c>
      <c r="O13" s="5">
        <f t="shared" si="5"/>
        <v>27.919649383917374</v>
      </c>
      <c r="P13" s="5">
        <f t="shared" si="5"/>
        <v>41.994854820018759</v>
      </c>
    </row>
    <row r="14" spans="2:16" x14ac:dyDescent="0.25">
      <c r="B14" s="5">
        <v>0.9</v>
      </c>
      <c r="C14" s="5">
        <v>21.919799999999999</v>
      </c>
      <c r="D14" s="5">
        <v>34.0441</v>
      </c>
      <c r="E14" s="5">
        <f t="shared" si="0"/>
        <v>24.088648642880788</v>
      </c>
      <c r="F14" s="5">
        <f t="shared" si="1"/>
        <v>37.304946312177613</v>
      </c>
      <c r="G14" s="5">
        <f t="shared" si="2"/>
        <v>2.1688486428807892</v>
      </c>
      <c r="H14" s="5">
        <f t="shared" si="2"/>
        <v>3.2608463121776126</v>
      </c>
      <c r="J14" s="5">
        <v>1.8</v>
      </c>
      <c r="K14" s="5">
        <v>113.77</v>
      </c>
      <c r="L14" s="5">
        <v>178.43700000000001</v>
      </c>
      <c r="M14" s="5">
        <f t="shared" si="3"/>
        <v>160.29018125772535</v>
      </c>
      <c r="N14" s="5">
        <f t="shared" si="4"/>
        <v>248.38135404500738</v>
      </c>
      <c r="O14" s="5">
        <f t="shared" si="5"/>
        <v>46.520181257725355</v>
      </c>
      <c r="P14" s="5">
        <f t="shared" si="5"/>
        <v>69.944354045007373</v>
      </c>
    </row>
    <row r="15" spans="2:16" x14ac:dyDescent="0.25">
      <c r="B15" s="5">
        <v>1</v>
      </c>
      <c r="C15" s="5">
        <v>26.767499999999998</v>
      </c>
      <c r="D15" s="5">
        <v>41.673400000000001</v>
      </c>
      <c r="E15" s="5">
        <f t="shared" si="0"/>
        <v>29.718725722543425</v>
      </c>
      <c r="F15" s="5">
        <f t="shared" si="1"/>
        <v>46.109742551014939</v>
      </c>
      <c r="G15" s="5">
        <f t="shared" si="2"/>
        <v>2.9512257225434269</v>
      </c>
      <c r="H15" s="5">
        <f t="shared" si="2"/>
        <v>4.4363425510149384</v>
      </c>
      <c r="J15" s="5">
        <v>2</v>
      </c>
      <c r="K15" s="5">
        <v>167.25299999999999</v>
      </c>
      <c r="L15" s="5">
        <v>261.8</v>
      </c>
      <c r="M15" s="5">
        <f t="shared" si="3"/>
        <v>243.73130059041651</v>
      </c>
      <c r="N15" s="5">
        <f t="shared" si="4"/>
        <v>376.74759045180883</v>
      </c>
      <c r="O15" s="5">
        <f t="shared" si="5"/>
        <v>76.478300590416524</v>
      </c>
      <c r="P15" s="5">
        <f t="shared" si="5"/>
        <v>114.94759045180882</v>
      </c>
    </row>
    <row r="16" spans="2:16" x14ac:dyDescent="0.25">
      <c r="B16" s="5">
        <v>1.1000000000000001</v>
      </c>
      <c r="C16" s="5">
        <v>32.708300000000001</v>
      </c>
      <c r="D16" s="5">
        <v>51.011000000000003</v>
      </c>
      <c r="E16" s="5">
        <f t="shared" si="0"/>
        <v>36.682160243423887</v>
      </c>
      <c r="F16" s="5">
        <f t="shared" si="1"/>
        <v>56.983583848969992</v>
      </c>
      <c r="G16" s="5">
        <f t="shared" si="2"/>
        <v>3.9738602434238857</v>
      </c>
      <c r="H16" s="5">
        <f t="shared" si="2"/>
        <v>5.9725838489699896</v>
      </c>
      <c r="J16" s="5">
        <v>2.2000000000000002</v>
      </c>
      <c r="K16" s="5">
        <v>245.649</v>
      </c>
      <c r="L16" s="5">
        <v>383.55</v>
      </c>
      <c r="M16" s="5">
        <f t="shared" si="3"/>
        <v>370.01531592037747</v>
      </c>
      <c r="N16" s="5">
        <f t="shared" si="4"/>
        <v>570.42056107501037</v>
      </c>
      <c r="O16" s="5">
        <f t="shared" si="5"/>
        <v>124.36631592037747</v>
      </c>
      <c r="P16" s="5">
        <f t="shared" si="5"/>
        <v>186.87056107501036</v>
      </c>
    </row>
    <row r="17" spans="2:34" x14ac:dyDescent="0.25">
      <c r="B17" s="5">
        <v>1.2</v>
      </c>
      <c r="C17" s="5">
        <v>39.9863</v>
      </c>
      <c r="D17" s="5">
        <v>62.433100000000003</v>
      </c>
      <c r="E17" s="5">
        <f t="shared" si="0"/>
        <v>45.290507324062247</v>
      </c>
      <c r="F17" s="5">
        <f t="shared" si="1"/>
        <v>70.403995921144769</v>
      </c>
      <c r="G17" s="5">
        <f t="shared" si="2"/>
        <v>5.3042073240622472</v>
      </c>
      <c r="H17" s="5">
        <f t="shared" si="2"/>
        <v>7.9708959211447663</v>
      </c>
      <c r="J17" s="5">
        <v>2.4</v>
      </c>
      <c r="K17" s="5">
        <v>360.36900000000003</v>
      </c>
      <c r="L17" s="5">
        <v>561.09900000000005</v>
      </c>
      <c r="M17" s="5">
        <f t="shared" si="3"/>
        <v>560.79248209086757</v>
      </c>
      <c r="N17" s="5">
        <f t="shared" si="4"/>
        <v>862.17793160746896</v>
      </c>
      <c r="O17" s="5">
        <f t="shared" si="5"/>
        <v>200.42348209086754</v>
      </c>
      <c r="P17" s="5">
        <f t="shared" si="5"/>
        <v>301.07893160746892</v>
      </c>
    </row>
    <row r="18" spans="2:34" x14ac:dyDescent="0.25">
      <c r="B18" s="5">
        <v>1.3</v>
      </c>
      <c r="C18" s="5">
        <v>48.898699999999998</v>
      </c>
      <c r="D18" s="5">
        <v>76.397099999999995</v>
      </c>
      <c r="E18" s="5">
        <f t="shared" si="0"/>
        <v>55.926700193500352</v>
      </c>
      <c r="F18" s="5">
        <f t="shared" si="1"/>
        <v>86.956930439090712</v>
      </c>
      <c r="G18" s="5">
        <f t="shared" si="2"/>
        <v>7.028000193500354</v>
      </c>
      <c r="H18" s="5">
        <f t="shared" si="2"/>
        <v>10.559830439090717</v>
      </c>
      <c r="J18" s="5">
        <v>2.6</v>
      </c>
      <c r="K18" s="5">
        <v>527.971</v>
      </c>
      <c r="L18" s="5">
        <v>819.66200000000003</v>
      </c>
      <c r="M18" s="5">
        <f t="shared" si="3"/>
        <v>848.52813431482264</v>
      </c>
      <c r="N18" s="5">
        <f t="shared" si="4"/>
        <v>1301.1030860762698</v>
      </c>
      <c r="O18" s="5">
        <f t="shared" si="5"/>
        <v>320.55713431482263</v>
      </c>
      <c r="P18" s="5">
        <f t="shared" si="5"/>
        <v>481.44108607626981</v>
      </c>
    </row>
    <row r="19" spans="2:34" x14ac:dyDescent="0.25">
      <c r="B19" s="5">
        <v>1.4</v>
      </c>
      <c r="C19" s="5">
        <v>59.807699999999997</v>
      </c>
      <c r="D19" s="5">
        <v>93.459400000000002</v>
      </c>
      <c r="E19" s="5">
        <f t="shared" si="0"/>
        <v>69.061173783420998</v>
      </c>
      <c r="F19" s="5">
        <f t="shared" si="1"/>
        <v>107.36113560289455</v>
      </c>
      <c r="G19" s="5">
        <f t="shared" si="2"/>
        <v>9.2534737834210006</v>
      </c>
      <c r="H19" s="5">
        <f t="shared" si="2"/>
        <v>13.901735602894547</v>
      </c>
      <c r="J19" s="5">
        <v>2.8</v>
      </c>
      <c r="K19" s="5">
        <v>772.46900000000005</v>
      </c>
      <c r="L19" s="5">
        <v>1195.73</v>
      </c>
      <c r="M19" s="5">
        <f t="shared" si="3"/>
        <v>1281.8675134960918</v>
      </c>
      <c r="N19" s="5">
        <f t="shared" si="4"/>
        <v>1960.6543067703469</v>
      </c>
      <c r="O19" s="5">
        <f t="shared" si="5"/>
        <v>509.39851349609171</v>
      </c>
      <c r="P19" s="5">
        <f t="shared" si="5"/>
        <v>764.9243067703469</v>
      </c>
    </row>
    <row r="20" spans="2:34" x14ac:dyDescent="0.25">
      <c r="B20" s="5">
        <v>1.5</v>
      </c>
      <c r="C20" s="5">
        <v>73.154399999999995</v>
      </c>
      <c r="D20" s="5">
        <v>114.29600000000001</v>
      </c>
      <c r="E20" s="5">
        <f t="shared" si="0"/>
        <v>85.271601389388124</v>
      </c>
      <c r="F20" s="5">
        <f t="shared" si="1"/>
        <v>132.49796785567264</v>
      </c>
      <c r="G20" s="5">
        <f t="shared" si="2"/>
        <v>12.117201389388129</v>
      </c>
      <c r="H20" s="5">
        <f t="shared" si="2"/>
        <v>18.201967855672635</v>
      </c>
      <c r="J20" s="5">
        <v>3</v>
      </c>
      <c r="K20" s="5">
        <v>1128.6500000000001</v>
      </c>
      <c r="L20" s="5">
        <v>1742.1</v>
      </c>
      <c r="M20" s="5">
        <f t="shared" si="3"/>
        <v>1933.6511790435056</v>
      </c>
      <c r="N20" s="5">
        <f t="shared" si="4"/>
        <v>2950.7154736058492</v>
      </c>
      <c r="O20" s="5">
        <f t="shared" si="5"/>
        <v>805.00117904350554</v>
      </c>
      <c r="P20" s="5">
        <f t="shared" si="5"/>
        <v>1208.6154736058493</v>
      </c>
    </row>
    <row r="21" spans="2:34" x14ac:dyDescent="0.25">
      <c r="B21" s="5">
        <v>1.6</v>
      </c>
      <c r="C21" s="5">
        <v>89.475300000000004</v>
      </c>
      <c r="D21" s="5">
        <v>139.72900000000001</v>
      </c>
      <c r="E21" s="5">
        <f t="shared" si="0"/>
        <v>105.26704938391737</v>
      </c>
      <c r="F21" s="5">
        <f t="shared" si="1"/>
        <v>163.44785482001876</v>
      </c>
      <c r="G21" s="5">
        <f t="shared" si="2"/>
        <v>15.791749383917363</v>
      </c>
      <c r="H21" s="5">
        <f t="shared" si="2"/>
        <v>23.718854820018748</v>
      </c>
      <c r="J21"/>
      <c r="K21"/>
      <c r="L21"/>
      <c r="M21"/>
      <c r="N21"/>
      <c r="O21"/>
      <c r="P21"/>
    </row>
    <row r="22" spans="2:34" x14ac:dyDescent="0.25">
      <c r="B22" s="5">
        <v>1.7</v>
      </c>
      <c r="C22" s="5">
        <v>109.423</v>
      </c>
      <c r="D22" s="5">
        <v>170.756</v>
      </c>
      <c r="E22" s="5">
        <f t="shared" si="0"/>
        <v>129.91753381379203</v>
      </c>
      <c r="F22" s="5">
        <f t="shared" si="1"/>
        <v>201.53488825078898</v>
      </c>
      <c r="G22" s="5">
        <f t="shared" si="2"/>
        <v>20.494533813792032</v>
      </c>
      <c r="H22" s="5">
        <f t="shared" si="2"/>
        <v>30.778888250788981</v>
      </c>
      <c r="J22" s="5" t="s">
        <v>16</v>
      </c>
      <c r="K22" s="5" t="s">
        <v>17</v>
      </c>
      <c r="Q22" s="1"/>
      <c r="R22" s="1"/>
      <c r="S22" s="1"/>
      <c r="T22" s="1"/>
      <c r="U22" s="1"/>
    </row>
    <row r="23" spans="2:34" x14ac:dyDescent="0.25">
      <c r="B23" s="5">
        <v>1.8</v>
      </c>
      <c r="C23" s="5">
        <v>133.79300000000001</v>
      </c>
      <c r="D23" s="5">
        <v>208.59100000000001</v>
      </c>
      <c r="E23" s="5">
        <f t="shared" si="0"/>
        <v>160.29018125772535</v>
      </c>
      <c r="F23" s="5">
        <f t="shared" si="1"/>
        <v>248.38135404500738</v>
      </c>
      <c r="G23" s="5">
        <f t="shared" si="2"/>
        <v>26.497181257725344</v>
      </c>
      <c r="H23" s="5">
        <f t="shared" si="2"/>
        <v>39.790354045007376</v>
      </c>
      <c r="J23" s="8">
        <v>1</v>
      </c>
      <c r="K23" s="8">
        <v>1</v>
      </c>
      <c r="Q23" s="1"/>
      <c r="R23" s="1"/>
      <c r="S23" s="1"/>
      <c r="T23" s="1"/>
      <c r="U23" s="1"/>
    </row>
    <row r="24" spans="2:34" x14ac:dyDescent="0.25">
      <c r="B24" s="5">
        <v>1.9</v>
      </c>
      <c r="C24" s="5">
        <v>163.54900000000001</v>
      </c>
      <c r="D24" s="5">
        <v>254.70400000000001</v>
      </c>
      <c r="E24" s="5">
        <f t="shared" si="0"/>
        <v>197.6934633461855</v>
      </c>
      <c r="F24" s="5">
        <f t="shared" si="1"/>
        <v>305.97440732638694</v>
      </c>
      <c r="G24" s="5">
        <f t="shared" si="2"/>
        <v>34.144463346185489</v>
      </c>
      <c r="H24" s="5">
        <f t="shared" si="2"/>
        <v>51.27040732638693</v>
      </c>
      <c r="J24" s="7"/>
      <c r="K24" s="7"/>
      <c r="Q24" s="1"/>
      <c r="R24" s="1"/>
      <c r="S24" s="1"/>
      <c r="T24" s="1"/>
      <c r="U24" s="1"/>
      <c r="W24" s="74" t="s">
        <v>18</v>
      </c>
      <c r="X24" s="74"/>
      <c r="Y24" s="74" t="s">
        <v>19</v>
      </c>
      <c r="Z24" s="74"/>
      <c r="AA24" s="74" t="s">
        <v>34</v>
      </c>
      <c r="AB24" s="74"/>
      <c r="AC24" s="74" t="s">
        <v>35</v>
      </c>
      <c r="AD24" s="74"/>
      <c r="AE24" s="74" t="s">
        <v>20</v>
      </c>
      <c r="AF24" s="74"/>
      <c r="AG24" s="74"/>
      <c r="AH24" s="74"/>
    </row>
    <row r="25" spans="2:34" x14ac:dyDescent="0.25">
      <c r="B25" s="5">
        <v>2</v>
      </c>
      <c r="C25" s="5">
        <v>199.864</v>
      </c>
      <c r="D25" s="5">
        <v>310.88400000000001</v>
      </c>
      <c r="E25" s="5">
        <f t="shared" si="0"/>
        <v>243.73130059041651</v>
      </c>
      <c r="F25" s="5">
        <f t="shared" si="1"/>
        <v>376.74759045180883</v>
      </c>
      <c r="G25" s="5">
        <f t="shared" si="2"/>
        <v>43.867300590416505</v>
      </c>
      <c r="H25" s="5">
        <f t="shared" si="2"/>
        <v>65.863590451808818</v>
      </c>
      <c r="W25" s="74"/>
      <c r="X25" s="74"/>
      <c r="Y25" s="74"/>
      <c r="Z25" s="74"/>
      <c r="AA25" s="74"/>
      <c r="AB25" s="74"/>
      <c r="AC25" s="74"/>
      <c r="AD25" s="74"/>
      <c r="AE25" s="74" t="s">
        <v>21</v>
      </c>
      <c r="AF25" s="74"/>
      <c r="AG25" s="74" t="s">
        <v>38</v>
      </c>
      <c r="AH25" s="74"/>
    </row>
    <row r="26" spans="2:34" ht="15.75" thickBot="1" x14ac:dyDescent="0.3">
      <c r="B26" s="5">
        <v>2.1</v>
      </c>
      <c r="C26" s="5">
        <v>244.16399999999999</v>
      </c>
      <c r="D26" s="5">
        <v>379.298</v>
      </c>
      <c r="E26" s="5">
        <f t="shared" si="0"/>
        <v>300.36922975068524</v>
      </c>
      <c r="F26" s="5">
        <f t="shared" si="1"/>
        <v>463.68049016247255</v>
      </c>
      <c r="G26" s="5">
        <f t="shared" si="2"/>
        <v>56.205229750685248</v>
      </c>
      <c r="H26" s="5">
        <f t="shared" si="2"/>
        <v>84.38249016247255</v>
      </c>
      <c r="W26" s="73">
        <f>MAX(G5:G35)</f>
        <v>478.07117904350571</v>
      </c>
      <c r="X26" s="73"/>
      <c r="Y26" s="73">
        <f>MAX(O5:O20)</f>
        <v>805.00117904350554</v>
      </c>
      <c r="Z26" s="73"/>
      <c r="AA26" s="73">
        <f>AVERAGE(G5:G35)</f>
        <v>72.768267528120361</v>
      </c>
      <c r="AB26" s="73"/>
      <c r="AC26" s="73">
        <f>AVERAGE(O5:O20)</f>
        <v>134.19564760310115</v>
      </c>
      <c r="AD26" s="73"/>
      <c r="AE26" s="73">
        <f>Y26/W26</f>
        <v>1.6838521423820203</v>
      </c>
      <c r="AF26" s="73"/>
      <c r="AG26" s="73">
        <f>AC26/AA26</f>
        <v>1.8441506464509818</v>
      </c>
      <c r="AH26" s="73"/>
    </row>
    <row r="27" spans="2:34" x14ac:dyDescent="0.25">
      <c r="B27" s="5">
        <v>2.2000000000000002</v>
      </c>
      <c r="C27" s="5">
        <v>298.17899999999997</v>
      </c>
      <c r="D27" s="5">
        <v>462.57900000000001</v>
      </c>
      <c r="E27" s="5">
        <f t="shared" si="0"/>
        <v>370.01531592037747</v>
      </c>
      <c r="F27" s="5">
        <f t="shared" si="1"/>
        <v>570.42056107501037</v>
      </c>
      <c r="G27" s="5">
        <f t="shared" si="2"/>
        <v>71.836315920377501</v>
      </c>
      <c r="H27" s="5">
        <f t="shared" si="2"/>
        <v>107.84156107501036</v>
      </c>
      <c r="J27" s="50" t="s">
        <v>24</v>
      </c>
      <c r="K27" s="51"/>
      <c r="L27" s="51"/>
      <c r="M27" s="51"/>
      <c r="N27" s="52"/>
    </row>
    <row r="28" spans="2:34" ht="15.75" thickBot="1" x14ac:dyDescent="0.3">
      <c r="B28" s="5">
        <v>2.2999999999999998</v>
      </c>
      <c r="C28" s="5">
        <v>364.012</v>
      </c>
      <c r="D28" s="5">
        <v>563.91899999999998</v>
      </c>
      <c r="E28" s="5">
        <f t="shared" si="0"/>
        <v>455.61908538940571</v>
      </c>
      <c r="F28" s="5">
        <f t="shared" si="1"/>
        <v>701.43203565400131</v>
      </c>
      <c r="G28" s="5">
        <f t="shared" si="2"/>
        <v>91.607085389405711</v>
      </c>
      <c r="H28" s="5">
        <f t="shared" si="2"/>
        <v>137.51303565400133</v>
      </c>
      <c r="J28" s="53"/>
      <c r="K28" s="54"/>
      <c r="L28" s="54"/>
      <c r="M28" s="54"/>
      <c r="N28" s="55"/>
      <c r="Q28" s="1"/>
      <c r="R28" s="1"/>
      <c r="S28" s="1"/>
      <c r="T28" s="1"/>
      <c r="U28" s="1"/>
    </row>
    <row r="29" spans="2:34" x14ac:dyDescent="0.25">
      <c r="B29" s="5">
        <v>2.4</v>
      </c>
      <c r="C29" s="5">
        <v>444.214</v>
      </c>
      <c r="D29" s="5">
        <v>687.18899999999996</v>
      </c>
      <c r="E29" s="5">
        <f t="shared" si="0"/>
        <v>560.79248209086757</v>
      </c>
      <c r="F29" s="5">
        <f t="shared" si="1"/>
        <v>862.17793160746896</v>
      </c>
      <c r="G29" s="5">
        <f t="shared" si="2"/>
        <v>116.57848209086757</v>
      </c>
      <c r="H29" s="5">
        <f t="shared" si="2"/>
        <v>174.988931607469</v>
      </c>
      <c r="J29" s="56"/>
      <c r="K29" s="57"/>
      <c r="L29" s="57"/>
      <c r="M29" s="57"/>
      <c r="N29" s="58"/>
    </row>
    <row r="30" spans="2:34" x14ac:dyDescent="0.25">
      <c r="B30" s="5">
        <v>2.5</v>
      </c>
      <c r="C30" s="5">
        <v>541.88099999999997</v>
      </c>
      <c r="D30" s="5">
        <v>837.08600000000001</v>
      </c>
      <c r="E30" s="5">
        <f t="shared" si="0"/>
        <v>689.95773823910395</v>
      </c>
      <c r="F30" s="5">
        <f t="shared" si="1"/>
        <v>1059.342500126269</v>
      </c>
      <c r="G30" s="5">
        <f t="shared" si="2"/>
        <v>148.07673823910397</v>
      </c>
      <c r="H30" s="5">
        <f t="shared" si="2"/>
        <v>222.25650012626897</v>
      </c>
      <c r="J30" s="59"/>
      <c r="K30" s="60"/>
      <c r="L30" s="60"/>
      <c r="M30" s="60"/>
      <c r="N30" s="61"/>
    </row>
    <row r="31" spans="2:34" x14ac:dyDescent="0.25">
      <c r="B31" s="5">
        <v>2.6</v>
      </c>
      <c r="C31" s="5">
        <v>660.77099999999996</v>
      </c>
      <c r="D31" s="5">
        <v>1019.3</v>
      </c>
      <c r="E31" s="5">
        <f t="shared" si="0"/>
        <v>848.52813431482264</v>
      </c>
      <c r="F31" s="5">
        <f t="shared" si="1"/>
        <v>1301.1030860762698</v>
      </c>
      <c r="G31" s="5">
        <f t="shared" si="2"/>
        <v>187.75713431482268</v>
      </c>
      <c r="H31" s="5">
        <f t="shared" si="2"/>
        <v>281.80308607626989</v>
      </c>
      <c r="J31" s="59"/>
      <c r="K31" s="60"/>
      <c r="L31" s="60"/>
      <c r="M31" s="60"/>
      <c r="N31" s="61"/>
    </row>
    <row r="32" spans="2:34" x14ac:dyDescent="0.25">
      <c r="B32" s="5">
        <v>2.7</v>
      </c>
      <c r="C32" s="5">
        <v>805.44399999999996</v>
      </c>
      <c r="D32" s="5">
        <v>1240.74</v>
      </c>
      <c r="E32" s="5">
        <f t="shared" si="0"/>
        <v>1043.1289484251283</v>
      </c>
      <c r="F32" s="5">
        <f t="shared" si="1"/>
        <v>1597.4623595317203</v>
      </c>
      <c r="G32" s="5">
        <f t="shared" si="2"/>
        <v>237.68494842512837</v>
      </c>
      <c r="H32" s="5">
        <f t="shared" si="2"/>
        <v>356.72235953172026</v>
      </c>
      <c r="J32" s="59"/>
      <c r="K32" s="60"/>
      <c r="L32" s="60"/>
      <c r="M32" s="60"/>
      <c r="N32" s="61"/>
      <c r="O32"/>
      <c r="P32" s="9"/>
    </row>
    <row r="33" spans="2:16" x14ac:dyDescent="0.25">
      <c r="B33" s="5">
        <v>2.8</v>
      </c>
      <c r="C33" s="5">
        <v>981.428</v>
      </c>
      <c r="D33" s="5">
        <v>1509.77</v>
      </c>
      <c r="E33" s="5">
        <f t="shared" si="0"/>
        <v>1281.8675134960918</v>
      </c>
      <c r="F33" s="5">
        <f t="shared" si="1"/>
        <v>1960.6543067703469</v>
      </c>
      <c r="G33" s="5">
        <f t="shared" si="2"/>
        <v>300.43951349609176</v>
      </c>
      <c r="H33" s="5">
        <f t="shared" si="2"/>
        <v>450.88430677034694</v>
      </c>
      <c r="J33" s="59"/>
      <c r="K33" s="60"/>
      <c r="L33" s="60"/>
      <c r="M33" s="60"/>
      <c r="N33" s="61"/>
      <c r="O33"/>
      <c r="P33"/>
    </row>
    <row r="34" spans="2:16" x14ac:dyDescent="0.25">
      <c r="B34" s="5">
        <v>2.9</v>
      </c>
      <c r="C34" s="5">
        <v>1195.43</v>
      </c>
      <c r="D34" s="5">
        <v>1836.53</v>
      </c>
      <c r="E34" s="5">
        <f t="shared" si="0"/>
        <v>1574.6632777644331</v>
      </c>
      <c r="F34" s="5">
        <f t="shared" si="1"/>
        <v>2405.6403355807561</v>
      </c>
      <c r="G34" s="5">
        <f t="shared" si="2"/>
        <v>379.23327776443307</v>
      </c>
      <c r="H34" s="5">
        <f t="shared" si="2"/>
        <v>569.1103355807561</v>
      </c>
      <c r="J34" s="59"/>
      <c r="K34" s="60"/>
      <c r="L34" s="60"/>
      <c r="M34" s="60"/>
      <c r="N34" s="61"/>
      <c r="O34"/>
      <c r="P34"/>
    </row>
    <row r="35" spans="2:16" ht="15.75" thickBot="1" x14ac:dyDescent="0.3">
      <c r="B35" s="5">
        <v>3</v>
      </c>
      <c r="C35" s="5">
        <v>1455.58</v>
      </c>
      <c r="D35" s="5">
        <v>2233.31</v>
      </c>
      <c r="E35" s="5">
        <f t="shared" si="0"/>
        <v>1933.6511790435056</v>
      </c>
      <c r="F35" s="5">
        <f t="shared" si="1"/>
        <v>2950.7154736058492</v>
      </c>
      <c r="G35" s="5">
        <f t="shared" si="2"/>
        <v>478.07117904350571</v>
      </c>
      <c r="H35" s="5">
        <f t="shared" si="2"/>
        <v>717.40547360584924</v>
      </c>
      <c r="J35" s="62"/>
      <c r="K35" s="63"/>
      <c r="L35" s="63"/>
      <c r="M35" s="63"/>
      <c r="N35" s="64"/>
      <c r="O35"/>
      <c r="P35"/>
    </row>
    <row r="36" spans="2:16" x14ac:dyDescent="0.25">
      <c r="J36" s="65" t="s">
        <v>25</v>
      </c>
      <c r="K36" s="66"/>
      <c r="L36" s="66"/>
      <c r="M36" s="66"/>
      <c r="N36" s="67"/>
      <c r="O36"/>
      <c r="P36"/>
    </row>
    <row r="37" spans="2:16" ht="15.75" thickBot="1" x14ac:dyDescent="0.3">
      <c r="J37" s="68"/>
      <c r="K37" s="69"/>
      <c r="L37" s="69"/>
      <c r="M37" s="69"/>
      <c r="N37" s="70"/>
    </row>
    <row r="38" spans="2:16" x14ac:dyDescent="0.25">
      <c r="J38" s="41"/>
      <c r="K38" s="42"/>
      <c r="L38" s="42"/>
      <c r="M38" s="42"/>
      <c r="N38" s="43"/>
    </row>
    <row r="39" spans="2:16" x14ac:dyDescent="0.25">
      <c r="J39" s="44"/>
      <c r="K39" s="45"/>
      <c r="L39" s="45"/>
      <c r="M39" s="45"/>
      <c r="N39" s="46"/>
    </row>
    <row r="40" spans="2:16" ht="15.75" thickBot="1" x14ac:dyDescent="0.3">
      <c r="J40" s="47"/>
      <c r="K40" s="48"/>
      <c r="L40" s="48"/>
      <c r="M40" s="48"/>
      <c r="N40" s="49"/>
    </row>
    <row r="42" spans="2:16" ht="15.75" thickBot="1" x14ac:dyDescent="0.3"/>
    <row r="43" spans="2:16" ht="15.75" thickBot="1" x14ac:dyDescent="0.3">
      <c r="J43" s="38" t="s">
        <v>26</v>
      </c>
      <c r="K43" s="39"/>
      <c r="L43" s="39"/>
      <c r="M43" s="39"/>
      <c r="N43" s="40"/>
    </row>
    <row r="44" spans="2:16" x14ac:dyDescent="0.25">
      <c r="J44" s="10"/>
      <c r="K44" s="6"/>
      <c r="L44" s="6"/>
      <c r="M44" s="6"/>
      <c r="N44" s="11"/>
    </row>
    <row r="45" spans="2:16" ht="15.75" thickBot="1" x14ac:dyDescent="0.3">
      <c r="J45" s="12"/>
      <c r="K45" s="13"/>
      <c r="L45" s="13"/>
      <c r="M45" s="13"/>
      <c r="N45" s="14"/>
    </row>
    <row r="57" spans="23:34" x14ac:dyDescent="0.25">
      <c r="W57" s="74" t="s">
        <v>22</v>
      </c>
      <c r="X57" s="74"/>
      <c r="Y57" s="74" t="s">
        <v>23</v>
      </c>
      <c r="Z57" s="74"/>
      <c r="AA57" s="74" t="s">
        <v>36</v>
      </c>
      <c r="AB57" s="74"/>
      <c r="AC57" s="74" t="s">
        <v>37</v>
      </c>
      <c r="AD57" s="74"/>
      <c r="AE57" s="74" t="s">
        <v>20</v>
      </c>
      <c r="AF57" s="74"/>
      <c r="AG57" s="74"/>
      <c r="AH57" s="74"/>
    </row>
    <row r="58" spans="23:34" x14ac:dyDescent="0.25">
      <c r="W58" s="74"/>
      <c r="X58" s="74"/>
      <c r="Y58" s="74"/>
      <c r="Z58" s="74"/>
      <c r="AA58" s="74"/>
      <c r="AB58" s="74"/>
      <c r="AC58" s="74"/>
      <c r="AD58" s="74"/>
      <c r="AE58" s="74" t="s">
        <v>21</v>
      </c>
      <c r="AF58" s="74"/>
      <c r="AG58" s="74" t="s">
        <v>38</v>
      </c>
      <c r="AH58" s="74"/>
    </row>
    <row r="59" spans="23:34" x14ac:dyDescent="0.25">
      <c r="W59" s="71">
        <f>MAX(H5:H35)</f>
        <v>717.40547360584924</v>
      </c>
      <c r="X59" s="72"/>
      <c r="Y59" s="71">
        <f>MAX(P5:P20)</f>
        <v>1208.6154736058493</v>
      </c>
      <c r="Z59" s="72"/>
      <c r="AA59" s="71">
        <f>AVERAGE(H5:H35)</f>
        <v>109.21794897239393</v>
      </c>
      <c r="AB59" s="72"/>
      <c r="AC59" s="71">
        <f>AVERAGE(P5:P20)</f>
        <v>201.54543505323966</v>
      </c>
      <c r="AD59" s="72"/>
      <c r="AE59" s="73">
        <f>Y59/W59</f>
        <v>1.6847034460596775</v>
      </c>
      <c r="AF59" s="73"/>
      <c r="AG59" s="73">
        <f>AC59/AA59</f>
        <v>1.8453508507487404</v>
      </c>
      <c r="AH59" s="73"/>
    </row>
  </sheetData>
  <mergeCells count="39">
    <mergeCell ref="M2:N3"/>
    <mergeCell ref="O2:P3"/>
    <mergeCell ref="C2:D3"/>
    <mergeCell ref="E2:F3"/>
    <mergeCell ref="B2:B3"/>
    <mergeCell ref="G2:H3"/>
    <mergeCell ref="J2:J3"/>
    <mergeCell ref="K2:L3"/>
    <mergeCell ref="W26:X26"/>
    <mergeCell ref="Y26:Z26"/>
    <mergeCell ref="AA26:AB26"/>
    <mergeCell ref="AA24:AB25"/>
    <mergeCell ref="W24:X25"/>
    <mergeCell ref="Y24:Z25"/>
    <mergeCell ref="AC26:AD26"/>
    <mergeCell ref="AE25:AF25"/>
    <mergeCell ref="AG25:AH25"/>
    <mergeCell ref="AE24:AH24"/>
    <mergeCell ref="AC24:AD25"/>
    <mergeCell ref="AE26:AF26"/>
    <mergeCell ref="AG26:AH26"/>
    <mergeCell ref="W57:X58"/>
    <mergeCell ref="Y57:Z58"/>
    <mergeCell ref="AA57:AB58"/>
    <mergeCell ref="AC57:AD58"/>
    <mergeCell ref="AE57:AH57"/>
    <mergeCell ref="AE58:AF58"/>
    <mergeCell ref="AG58:AH58"/>
    <mergeCell ref="W59:X59"/>
    <mergeCell ref="AG59:AH59"/>
    <mergeCell ref="AE59:AF59"/>
    <mergeCell ref="AC59:AD59"/>
    <mergeCell ref="AA59:AB59"/>
    <mergeCell ref="Y59:Z59"/>
    <mergeCell ref="J43:N43"/>
    <mergeCell ref="J38:N40"/>
    <mergeCell ref="J27:N28"/>
    <mergeCell ref="J29:N35"/>
    <mergeCell ref="J36:N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ED12-6BF8-4611-8351-071B85C44A22}">
  <dimension ref="B1:AN133"/>
  <sheetViews>
    <sheetView zoomScale="72" zoomScaleNormal="55" workbookViewId="0">
      <selection activeCell="X31" sqref="X31"/>
    </sheetView>
  </sheetViews>
  <sheetFormatPr defaultRowHeight="15" x14ac:dyDescent="0.25"/>
  <cols>
    <col min="2" max="8" width="11.42578125" customWidth="1"/>
    <col min="13" max="19" width="11.42578125" customWidth="1"/>
    <col min="21" max="24" width="12.7109375" customWidth="1"/>
  </cols>
  <sheetData>
    <row r="1" spans="2:22" ht="15.75" thickBot="1" x14ac:dyDescent="0.3"/>
    <row r="2" spans="2:22" ht="15.75" customHeight="1" x14ac:dyDescent="0.25">
      <c r="B2" s="83" t="s">
        <v>8</v>
      </c>
      <c r="C2" s="112" t="s">
        <v>28</v>
      </c>
      <c r="D2" s="113"/>
      <c r="E2" s="114"/>
      <c r="F2" s="106" t="s">
        <v>7</v>
      </c>
      <c r="G2" s="107"/>
      <c r="H2" s="108"/>
      <c r="I2" s="100" t="s">
        <v>9</v>
      </c>
      <c r="J2" s="101"/>
      <c r="K2" s="102"/>
      <c r="M2" s="83" t="s">
        <v>8</v>
      </c>
      <c r="N2" s="112" t="s">
        <v>27</v>
      </c>
      <c r="O2" s="113"/>
      <c r="P2" s="114"/>
      <c r="Q2" s="106" t="s">
        <v>7</v>
      </c>
      <c r="R2" s="107"/>
      <c r="S2" s="108"/>
      <c r="T2" s="100" t="s">
        <v>9</v>
      </c>
      <c r="U2" s="101"/>
      <c r="V2" s="102"/>
    </row>
    <row r="3" spans="2:22" ht="15.75" customHeight="1" thickBot="1" x14ac:dyDescent="0.3">
      <c r="B3" s="84"/>
      <c r="C3" s="115"/>
      <c r="D3" s="116"/>
      <c r="E3" s="117"/>
      <c r="F3" s="109"/>
      <c r="G3" s="110"/>
      <c r="H3" s="111"/>
      <c r="I3" s="103"/>
      <c r="J3" s="104"/>
      <c r="K3" s="105"/>
      <c r="M3" s="84"/>
      <c r="N3" s="115"/>
      <c r="O3" s="116"/>
      <c r="P3" s="117"/>
      <c r="Q3" s="109"/>
      <c r="R3" s="110"/>
      <c r="S3" s="111"/>
      <c r="T3" s="103"/>
      <c r="U3" s="104"/>
      <c r="V3" s="105"/>
    </row>
    <row r="4" spans="2:22" ht="15.75" thickBot="1" x14ac:dyDescent="0.3">
      <c r="B4" s="26" t="s">
        <v>0</v>
      </c>
      <c r="C4" s="27" t="s">
        <v>1</v>
      </c>
      <c r="D4" s="27" t="s">
        <v>2</v>
      </c>
      <c r="E4" s="27" t="s">
        <v>12</v>
      </c>
      <c r="F4" s="27" t="s">
        <v>3</v>
      </c>
      <c r="G4" s="27" t="s">
        <v>4</v>
      </c>
      <c r="H4" s="27" t="s">
        <v>11</v>
      </c>
      <c r="I4" s="27" t="s">
        <v>5</v>
      </c>
      <c r="J4" s="27" t="s">
        <v>6</v>
      </c>
      <c r="K4" s="28" t="s">
        <v>10</v>
      </c>
      <c r="M4" s="26" t="s">
        <v>0</v>
      </c>
      <c r="N4" s="27" t="s">
        <v>1</v>
      </c>
      <c r="O4" s="27" t="s">
        <v>2</v>
      </c>
      <c r="P4" s="27" t="s">
        <v>12</v>
      </c>
      <c r="Q4" s="27" t="s">
        <v>3</v>
      </c>
      <c r="R4" s="27" t="s">
        <v>4</v>
      </c>
      <c r="S4" s="27" t="s">
        <v>11</v>
      </c>
      <c r="T4" s="27" t="s">
        <v>5</v>
      </c>
      <c r="U4" s="27" t="s">
        <v>6</v>
      </c>
      <c r="V4" s="28" t="s">
        <v>10</v>
      </c>
    </row>
    <row r="5" spans="2:22" x14ac:dyDescent="0.25">
      <c r="B5" s="17">
        <v>0</v>
      </c>
      <c r="C5" s="16">
        <v>2</v>
      </c>
      <c r="D5" s="16">
        <v>1</v>
      </c>
      <c r="E5" s="16">
        <v>1</v>
      </c>
      <c r="F5" s="16">
        <f>$M$39+$N$39*EXP(B5)</f>
        <v>2</v>
      </c>
      <c r="G5" s="16">
        <f>3*$M$39+$O$39*EXP(B5)</f>
        <v>1</v>
      </c>
      <c r="H5" s="16">
        <f>-$M$39+($N$39-$O$39)*EXP(B5)</f>
        <v>1</v>
      </c>
      <c r="I5" s="16">
        <f>ABS(C5-F5)</f>
        <v>0</v>
      </c>
      <c r="J5" s="16">
        <f t="shared" ref="J5:K5" si="0">ABS(D5-G5)</f>
        <v>0</v>
      </c>
      <c r="K5" s="18">
        <f t="shared" si="0"/>
        <v>0</v>
      </c>
      <c r="M5" s="17">
        <v>0</v>
      </c>
      <c r="N5" s="16">
        <v>2</v>
      </c>
      <c r="O5" s="16">
        <v>1</v>
      </c>
      <c r="P5" s="16">
        <v>1</v>
      </c>
      <c r="Q5" s="16">
        <f>$M$39+$N$39*EXP(M5)</f>
        <v>2</v>
      </c>
      <c r="R5" s="16">
        <f>3*$M$39+$O$39*EXP(M5)</f>
        <v>1</v>
      </c>
      <c r="S5" s="16">
        <f>-$M$39+($N$39-$O$39)*EXP(M5)</f>
        <v>1</v>
      </c>
      <c r="T5" s="16">
        <f>ABS(N5-Q5)</f>
        <v>0</v>
      </c>
      <c r="U5" s="16">
        <f t="shared" ref="U5:V5" si="1">ABS(O5-R5)</f>
        <v>0</v>
      </c>
      <c r="V5" s="18">
        <f t="shared" si="1"/>
        <v>0</v>
      </c>
    </row>
    <row r="6" spans="2:22" x14ac:dyDescent="0.25">
      <c r="B6" s="19">
        <v>0.05</v>
      </c>
      <c r="C6" s="15">
        <v>2.1</v>
      </c>
      <c r="D6" s="15">
        <v>1.0475000000000001</v>
      </c>
      <c r="E6" s="15">
        <v>1.0525</v>
      </c>
      <c r="F6" s="15">
        <f t="shared" ref="F6:F65" si="2">$M$39+$N$39*EXP(B6)</f>
        <v>2.1025421927520482</v>
      </c>
      <c r="G6" s="15">
        <f t="shared" ref="G6:G65" si="3">3*$M$39+$O$39*EXP(B6)</f>
        <v>1.0512710963760241</v>
      </c>
      <c r="H6" s="15">
        <f t="shared" ref="H6:H65" si="4">-$M$39+($N$39-$O$39)*EXP(B6)</f>
        <v>1.0512710963760241</v>
      </c>
      <c r="I6" s="15">
        <f t="shared" ref="I6:I65" si="5">ABS(C6-F6)</f>
        <v>2.5421927520481447E-3</v>
      </c>
      <c r="J6" s="15">
        <f t="shared" ref="J6:J65" si="6">ABS(D6-G6)</f>
        <v>3.771096376024019E-3</v>
      </c>
      <c r="K6" s="20">
        <f t="shared" ref="K6:K65" si="7">ABS(E6-H6)</f>
        <v>1.2289036239758744E-3</v>
      </c>
      <c r="M6" s="19">
        <v>0.1</v>
      </c>
      <c r="N6" s="15">
        <v>2.2000000000000002</v>
      </c>
      <c r="O6" s="15">
        <v>1.0900000000000001</v>
      </c>
      <c r="P6" s="15">
        <v>1.1100000000000001</v>
      </c>
      <c r="Q6" s="15">
        <f t="shared" ref="Q6:Q35" si="8">$M$39+$N$39*EXP(M6)</f>
        <v>2.2103418361512954</v>
      </c>
      <c r="R6" s="15">
        <f t="shared" ref="R6:R35" si="9">3*$M$39+$O$39*EXP(M6)</f>
        <v>1.1051709180756477</v>
      </c>
      <c r="S6" s="15">
        <f t="shared" ref="S6:S35" si="10">-$M$39+($N$39-$O$39)*EXP(M6)</f>
        <v>1.1051709180756477</v>
      </c>
      <c r="T6" s="15">
        <f t="shared" ref="T6:T35" si="11">ABS(N6-Q6)</f>
        <v>1.0341836151295247E-2</v>
      </c>
      <c r="U6" s="15">
        <f t="shared" ref="U6:U35" si="12">ABS(O6-R6)</f>
        <v>1.5170918075647633E-2</v>
      </c>
      <c r="V6" s="20">
        <f t="shared" ref="V6:V35" si="13">ABS(P6-S6)</f>
        <v>4.8290819243523853E-3</v>
      </c>
    </row>
    <row r="7" spans="2:22" x14ac:dyDescent="0.25">
      <c r="B7" s="21">
        <v>0.1</v>
      </c>
      <c r="C7" s="5">
        <v>2.2050000000000001</v>
      </c>
      <c r="D7" s="5">
        <v>1.0972599999999999</v>
      </c>
      <c r="E7" s="5">
        <v>1.10276</v>
      </c>
      <c r="F7" s="5">
        <f t="shared" si="2"/>
        <v>2.2103418361512954</v>
      </c>
      <c r="G7" s="5">
        <f t="shared" si="3"/>
        <v>1.1051709180756477</v>
      </c>
      <c r="H7" s="5">
        <f t="shared" si="4"/>
        <v>1.1051709180756477</v>
      </c>
      <c r="I7" s="5">
        <f t="shared" si="5"/>
        <v>5.3418361512953538E-3</v>
      </c>
      <c r="J7" s="5">
        <f t="shared" si="6"/>
        <v>7.9109180756478104E-3</v>
      </c>
      <c r="K7" s="22">
        <f t="shared" si="7"/>
        <v>2.41091807564775E-3</v>
      </c>
      <c r="M7" s="21">
        <v>0.2</v>
      </c>
      <c r="N7" s="5">
        <v>2.42</v>
      </c>
      <c r="O7" s="5">
        <v>1.1880999999999999</v>
      </c>
      <c r="P7" s="5">
        <v>1.2121</v>
      </c>
      <c r="Q7" s="5">
        <f t="shared" si="8"/>
        <v>2.4428055163203397</v>
      </c>
      <c r="R7" s="5">
        <f t="shared" si="9"/>
        <v>1.2214027581601699</v>
      </c>
      <c r="S7" s="5">
        <f t="shared" si="10"/>
        <v>1.2214027581601699</v>
      </c>
      <c r="T7" s="5">
        <f t="shared" si="11"/>
        <v>2.280551632033978E-2</v>
      </c>
      <c r="U7" s="5">
        <f t="shared" si="12"/>
        <v>3.3302758160169921E-2</v>
      </c>
      <c r="V7" s="22">
        <f t="shared" si="13"/>
        <v>9.3027581601698994E-3</v>
      </c>
    </row>
    <row r="8" spans="2:22" x14ac:dyDescent="0.25">
      <c r="B8" s="21">
        <v>0.15</v>
      </c>
      <c r="C8" s="5">
        <v>2.3155000000000001</v>
      </c>
      <c r="D8" s="5">
        <v>1.1500900000000001</v>
      </c>
      <c r="E8" s="5">
        <v>1.15489</v>
      </c>
      <c r="F8" s="5">
        <f t="shared" si="2"/>
        <v>2.3236684854565661</v>
      </c>
      <c r="G8" s="5">
        <f t="shared" si="3"/>
        <v>1.1618342427282831</v>
      </c>
      <c r="H8" s="5">
        <f t="shared" si="4"/>
        <v>1.1618342427282831</v>
      </c>
      <c r="I8" s="5">
        <f t="shared" si="5"/>
        <v>8.1684854565660103E-3</v>
      </c>
      <c r="J8" s="5">
        <f t="shared" si="6"/>
        <v>1.1744242728283005E-2</v>
      </c>
      <c r="K8" s="22">
        <f t="shared" si="7"/>
        <v>6.9442427282830899E-3</v>
      </c>
      <c r="M8" s="21">
        <v>0.3</v>
      </c>
      <c r="N8" s="5">
        <v>2.66398</v>
      </c>
      <c r="O8" s="5">
        <v>1.30037</v>
      </c>
      <c r="P8" s="5">
        <v>1.31925</v>
      </c>
      <c r="Q8" s="5">
        <f t="shared" si="8"/>
        <v>2.6997176151520064</v>
      </c>
      <c r="R8" s="5">
        <f t="shared" si="9"/>
        <v>1.3498588075760032</v>
      </c>
      <c r="S8" s="5">
        <f t="shared" si="10"/>
        <v>1.3498588075760032</v>
      </c>
      <c r="T8" s="5">
        <f t="shared" si="11"/>
        <v>3.5737615152006352E-2</v>
      </c>
      <c r="U8" s="5">
        <f t="shared" si="12"/>
        <v>4.9488807576003158E-2</v>
      </c>
      <c r="V8" s="22">
        <f t="shared" si="13"/>
        <v>3.060880757600315E-2</v>
      </c>
    </row>
    <row r="9" spans="2:22" x14ac:dyDescent="0.25">
      <c r="B9" s="21">
        <v>0.2</v>
      </c>
      <c r="C9" s="5">
        <v>2.4318</v>
      </c>
      <c r="D9" s="5">
        <v>1.2062200000000001</v>
      </c>
      <c r="E9" s="5">
        <v>1.21017</v>
      </c>
      <c r="F9" s="5">
        <f t="shared" si="2"/>
        <v>2.4428055163203397</v>
      </c>
      <c r="G9" s="5">
        <f t="shared" si="3"/>
        <v>1.2214027581601699</v>
      </c>
      <c r="H9" s="5">
        <f t="shared" si="4"/>
        <v>1.2214027581601699</v>
      </c>
      <c r="I9" s="5">
        <f t="shared" si="5"/>
        <v>1.1005516320339748E-2</v>
      </c>
      <c r="J9" s="5">
        <f t="shared" si="6"/>
        <v>1.5182758160169785E-2</v>
      </c>
      <c r="K9" s="22">
        <f t="shared" si="7"/>
        <v>1.1232758160169887E-2</v>
      </c>
      <c r="M9" s="21">
        <v>0.4</v>
      </c>
      <c r="N9" s="5">
        <v>2.9348100000000001</v>
      </c>
      <c r="O9" s="5">
        <v>1.4293800000000001</v>
      </c>
      <c r="P9" s="5">
        <v>1.4406099999999999</v>
      </c>
      <c r="Q9" s="5">
        <f t="shared" si="8"/>
        <v>2.9836493952825407</v>
      </c>
      <c r="R9" s="5">
        <f t="shared" si="9"/>
        <v>1.4918246976412703</v>
      </c>
      <c r="S9" s="5">
        <f t="shared" si="10"/>
        <v>1.4918246976412703</v>
      </c>
      <c r="T9" s="5">
        <f t="shared" si="11"/>
        <v>4.8839395282540554E-2</v>
      </c>
      <c r="U9" s="5">
        <f t="shared" si="12"/>
        <v>6.2444697641270253E-2</v>
      </c>
      <c r="V9" s="22">
        <f t="shared" si="13"/>
        <v>5.1214697641270401E-2</v>
      </c>
    </row>
    <row r="10" spans="2:22" x14ac:dyDescent="0.25">
      <c r="B10" s="21">
        <v>0.25</v>
      </c>
      <c r="C10" s="5">
        <v>2.55416</v>
      </c>
      <c r="D10" s="5">
        <v>1.2657099999999999</v>
      </c>
      <c r="E10" s="5">
        <v>1.26894</v>
      </c>
      <c r="F10" s="5">
        <f t="shared" si="2"/>
        <v>2.5680508333754828</v>
      </c>
      <c r="G10" s="5">
        <f t="shared" si="3"/>
        <v>1.2840254166877414</v>
      </c>
      <c r="H10" s="5">
        <f t="shared" si="4"/>
        <v>1.2840254166877414</v>
      </c>
      <c r="I10" s="5">
        <f t="shared" si="5"/>
        <v>1.3890833375482803E-2</v>
      </c>
      <c r="J10" s="5">
        <f t="shared" si="6"/>
        <v>1.8315416687741504E-2</v>
      </c>
      <c r="K10" s="22">
        <f t="shared" si="7"/>
        <v>1.5085416687741438E-2</v>
      </c>
      <c r="M10" s="21">
        <v>0.5</v>
      </c>
      <c r="N10" s="5">
        <v>3.2347800000000002</v>
      </c>
      <c r="O10" s="5">
        <v>1.5755300000000001</v>
      </c>
      <c r="P10" s="5">
        <v>1.5807199999999999</v>
      </c>
      <c r="Q10" s="5">
        <f t="shared" si="8"/>
        <v>3.2974425414002564</v>
      </c>
      <c r="R10" s="5">
        <f t="shared" si="9"/>
        <v>1.6487212707001282</v>
      </c>
      <c r="S10" s="5">
        <f t="shared" si="10"/>
        <v>1.6487212707001282</v>
      </c>
      <c r="T10" s="5">
        <f t="shared" si="11"/>
        <v>6.2662541400256178E-2</v>
      </c>
      <c r="U10" s="5">
        <f t="shared" si="12"/>
        <v>7.3191270700128097E-2</v>
      </c>
      <c r="V10" s="22">
        <f t="shared" si="13"/>
        <v>6.8001270700128291E-2</v>
      </c>
    </row>
    <row r="11" spans="2:22" x14ac:dyDescent="0.25">
      <c r="B11" s="21">
        <v>0.3</v>
      </c>
      <c r="C11" s="5">
        <v>2.6828500000000002</v>
      </c>
      <c r="D11" s="5">
        <v>1.3286100000000001</v>
      </c>
      <c r="E11" s="5">
        <v>1.3312999999999999</v>
      </c>
      <c r="F11" s="5">
        <f t="shared" si="2"/>
        <v>2.6997176151520064</v>
      </c>
      <c r="G11" s="5">
        <f t="shared" si="3"/>
        <v>1.3498588075760032</v>
      </c>
      <c r="H11" s="5">
        <f t="shared" si="4"/>
        <v>1.3498588075760032</v>
      </c>
      <c r="I11" s="5">
        <f t="shared" si="5"/>
        <v>1.6867615152006188E-2</v>
      </c>
      <c r="J11" s="5">
        <f t="shared" si="6"/>
        <v>2.1248807576003115E-2</v>
      </c>
      <c r="K11" s="22">
        <f t="shared" si="7"/>
        <v>1.8558807576003256E-2</v>
      </c>
      <c r="M11" s="21">
        <v>0.6</v>
      </c>
      <c r="N11" s="5">
        <v>3.5661100000000001</v>
      </c>
      <c r="O11" s="5">
        <v>1.7385299999999999</v>
      </c>
      <c r="P11" s="5">
        <v>1.7407699999999999</v>
      </c>
      <c r="Q11" s="5">
        <f t="shared" si="8"/>
        <v>3.6442376007810178</v>
      </c>
      <c r="R11" s="5">
        <f t="shared" si="9"/>
        <v>1.8221188003905089</v>
      </c>
      <c r="S11" s="5">
        <f t="shared" si="10"/>
        <v>1.8221188003905089</v>
      </c>
      <c r="T11" s="5">
        <f t="shared" si="11"/>
        <v>7.8127600781017659E-2</v>
      </c>
      <c r="U11" s="5">
        <f t="shared" si="12"/>
        <v>8.3588800390508977E-2</v>
      </c>
      <c r="V11" s="22">
        <f t="shared" si="13"/>
        <v>8.1348800390508957E-2</v>
      </c>
    </row>
    <row r="12" spans="2:22" x14ac:dyDescent="0.25">
      <c r="B12" s="21">
        <v>0.35</v>
      </c>
      <c r="C12" s="5">
        <v>2.81813</v>
      </c>
      <c r="D12" s="5">
        <v>1.39499</v>
      </c>
      <c r="E12" s="5">
        <v>1.3973</v>
      </c>
      <c r="F12" s="5">
        <f t="shared" si="2"/>
        <v>2.8381350971865142</v>
      </c>
      <c r="G12" s="5">
        <f t="shared" si="3"/>
        <v>1.4190675485932571</v>
      </c>
      <c r="H12" s="5">
        <f t="shared" si="4"/>
        <v>1.4190675485932571</v>
      </c>
      <c r="I12" s="5">
        <f t="shared" si="5"/>
        <v>2.000509718651422E-2</v>
      </c>
      <c r="J12" s="5">
        <f t="shared" si="6"/>
        <v>2.407754859325717E-2</v>
      </c>
      <c r="K12" s="22">
        <f t="shared" si="7"/>
        <v>2.1767548593257136E-2</v>
      </c>
      <c r="M12" s="21">
        <v>0.7</v>
      </c>
      <c r="N12" s="5">
        <v>3.9314</v>
      </c>
      <c r="O12" s="5">
        <v>1.9184300000000001</v>
      </c>
      <c r="P12" s="5">
        <v>1.9204600000000001</v>
      </c>
      <c r="Q12" s="5">
        <f t="shared" si="8"/>
        <v>4.0275054149409533</v>
      </c>
      <c r="R12" s="5">
        <f t="shared" si="9"/>
        <v>2.0137527074704766</v>
      </c>
      <c r="S12" s="5">
        <f t="shared" si="10"/>
        <v>2.0137527074704766</v>
      </c>
      <c r="T12" s="5">
        <f t="shared" si="11"/>
        <v>9.610541494095326E-2</v>
      </c>
      <c r="U12" s="5">
        <f t="shared" si="12"/>
        <v>9.5322707470476553E-2</v>
      </c>
      <c r="V12" s="22">
        <f t="shared" si="13"/>
        <v>9.3292707470476577E-2</v>
      </c>
    </row>
    <row r="13" spans="2:22" x14ac:dyDescent="0.25">
      <c r="B13" s="21">
        <v>0.4</v>
      </c>
      <c r="C13" s="5">
        <v>2.9603299999999999</v>
      </c>
      <c r="D13" s="5">
        <v>1.4649300000000001</v>
      </c>
      <c r="E13" s="5">
        <v>1.46699</v>
      </c>
      <c r="F13" s="5">
        <f t="shared" si="2"/>
        <v>2.9836493952825407</v>
      </c>
      <c r="G13" s="5">
        <f t="shared" si="3"/>
        <v>1.4918246976412703</v>
      </c>
      <c r="H13" s="5">
        <f t="shared" si="4"/>
        <v>1.4918246976412703</v>
      </c>
      <c r="I13" s="5">
        <f t="shared" si="5"/>
        <v>2.3319395282540789E-2</v>
      </c>
      <c r="J13" s="5">
        <f t="shared" si="6"/>
        <v>2.6894697641270282E-2</v>
      </c>
      <c r="K13" s="22">
        <f t="shared" si="7"/>
        <v>2.4834697641270331E-2</v>
      </c>
      <c r="M13" s="21">
        <v>0.8</v>
      </c>
      <c r="N13" s="5">
        <v>4.3337899999999996</v>
      </c>
      <c r="O13" s="5">
        <v>2.1160700000000001</v>
      </c>
      <c r="P13" s="5">
        <v>2.11951</v>
      </c>
      <c r="Q13" s="5">
        <f t="shared" si="8"/>
        <v>4.4510818569849357</v>
      </c>
      <c r="R13" s="5">
        <f t="shared" si="9"/>
        <v>2.2255409284924679</v>
      </c>
      <c r="S13" s="5">
        <f t="shared" si="10"/>
        <v>2.2255409284924679</v>
      </c>
      <c r="T13" s="5">
        <f t="shared" si="11"/>
        <v>0.11729185698493616</v>
      </c>
      <c r="U13" s="5">
        <f t="shared" si="12"/>
        <v>0.10947092849246776</v>
      </c>
      <c r="V13" s="22">
        <f t="shared" si="13"/>
        <v>0.10603092849246787</v>
      </c>
    </row>
    <row r="14" spans="2:22" x14ac:dyDescent="0.25">
      <c r="B14" s="21">
        <v>0.45</v>
      </c>
      <c r="C14" s="5">
        <v>3.1097700000000001</v>
      </c>
      <c r="D14" s="5">
        <v>1.53857</v>
      </c>
      <c r="E14" s="5">
        <v>1.5404599999999999</v>
      </c>
      <c r="F14" s="5">
        <f t="shared" si="2"/>
        <v>3.1366243709803379</v>
      </c>
      <c r="G14" s="5">
        <f t="shared" si="3"/>
        <v>1.5683121854901689</v>
      </c>
      <c r="H14" s="5">
        <f t="shared" si="4"/>
        <v>1.5683121854901689</v>
      </c>
      <c r="I14" s="5">
        <f t="shared" si="5"/>
        <v>2.6854370980337716E-2</v>
      </c>
      <c r="J14" s="5">
        <f t="shared" si="6"/>
        <v>2.9742185490168938E-2</v>
      </c>
      <c r="K14" s="22">
        <f t="shared" si="7"/>
        <v>2.785218549016899E-2</v>
      </c>
      <c r="M14" s="21">
        <v>0.9</v>
      </c>
      <c r="N14" s="5">
        <v>4.7769899999999996</v>
      </c>
      <c r="O14" s="5">
        <v>2.3330299999999999</v>
      </c>
      <c r="P14" s="5">
        <v>2.3384100000000001</v>
      </c>
      <c r="Q14" s="5">
        <f t="shared" si="8"/>
        <v>4.9192062223138997</v>
      </c>
      <c r="R14" s="5">
        <f t="shared" si="9"/>
        <v>2.4596031111569499</v>
      </c>
      <c r="S14" s="5">
        <f t="shared" si="10"/>
        <v>2.4596031111569499</v>
      </c>
      <c r="T14" s="5">
        <f t="shared" si="11"/>
        <v>0.14221622231390008</v>
      </c>
      <c r="U14" s="5">
        <f t="shared" si="12"/>
        <v>0.12657311115694991</v>
      </c>
      <c r="V14" s="22">
        <f t="shared" si="13"/>
        <v>0.12119311115694975</v>
      </c>
    </row>
    <row r="15" spans="2:22" x14ac:dyDescent="0.25">
      <c r="B15" s="21">
        <v>0.5</v>
      </c>
      <c r="C15" s="5">
        <v>3.2667999999999999</v>
      </c>
      <c r="D15" s="5">
        <v>1.6160300000000001</v>
      </c>
      <c r="E15" s="5">
        <v>1.61782</v>
      </c>
      <c r="F15" s="5">
        <f t="shared" si="2"/>
        <v>3.2974425414002564</v>
      </c>
      <c r="G15" s="5">
        <f t="shared" si="3"/>
        <v>1.6487212707001282</v>
      </c>
      <c r="H15" s="5">
        <f t="shared" si="4"/>
        <v>1.6487212707001282</v>
      </c>
      <c r="I15" s="5">
        <f t="shared" si="5"/>
        <v>3.0642541400256462E-2</v>
      </c>
      <c r="J15" s="5">
        <f t="shared" si="6"/>
        <v>3.2691270700128117E-2</v>
      </c>
      <c r="K15" s="22">
        <f t="shared" si="7"/>
        <v>3.0901270700128158E-2</v>
      </c>
      <c r="M15" s="21">
        <v>1</v>
      </c>
      <c r="N15" s="5">
        <v>5.2652400000000004</v>
      </c>
      <c r="O15" s="5">
        <v>2.5714999999999999</v>
      </c>
      <c r="P15" s="5">
        <v>2.5786500000000001</v>
      </c>
      <c r="Q15" s="5">
        <f t="shared" si="8"/>
        <v>5.4365636569180902</v>
      </c>
      <c r="R15" s="5">
        <f t="shared" si="9"/>
        <v>2.7182818284590451</v>
      </c>
      <c r="S15" s="5">
        <f t="shared" si="10"/>
        <v>2.7182818284590451</v>
      </c>
      <c r="T15" s="5">
        <f t="shared" si="11"/>
        <v>0.17132365691808982</v>
      </c>
      <c r="U15" s="5">
        <f t="shared" si="12"/>
        <v>0.14678182845904519</v>
      </c>
      <c r="V15" s="22">
        <f t="shared" si="13"/>
        <v>0.13963182845904498</v>
      </c>
    </row>
    <row r="16" spans="2:22" x14ac:dyDescent="0.25">
      <c r="B16" s="21">
        <v>0.55000000000000004</v>
      </c>
      <c r="C16" s="5">
        <v>3.4317799999999998</v>
      </c>
      <c r="D16" s="5">
        <v>1.6974800000000001</v>
      </c>
      <c r="E16" s="5">
        <v>1.69923</v>
      </c>
      <c r="F16" s="5">
        <f t="shared" si="2"/>
        <v>3.4665060357347905</v>
      </c>
      <c r="G16" s="5">
        <f t="shared" si="3"/>
        <v>1.7332530178673953</v>
      </c>
      <c r="H16" s="5">
        <f t="shared" si="4"/>
        <v>1.7332530178673953</v>
      </c>
      <c r="I16" s="5">
        <f t="shared" si="5"/>
        <v>3.4726035734790717E-2</v>
      </c>
      <c r="J16" s="5">
        <f t="shared" si="6"/>
        <v>3.5773017867395174E-2</v>
      </c>
      <c r="K16" s="22">
        <f t="shared" si="7"/>
        <v>3.4023017867395255E-2</v>
      </c>
      <c r="M16" s="21">
        <v>1.1000000000000001</v>
      </c>
      <c r="N16" s="5">
        <v>5.8032700000000004</v>
      </c>
      <c r="O16" s="5">
        <v>2.8340100000000001</v>
      </c>
      <c r="P16" s="5">
        <v>2.8424900000000002</v>
      </c>
      <c r="Q16" s="5">
        <f t="shared" si="8"/>
        <v>6.0083320478928668</v>
      </c>
      <c r="R16" s="5">
        <f t="shared" si="9"/>
        <v>3.0041660239464334</v>
      </c>
      <c r="S16" s="5">
        <f t="shared" si="10"/>
        <v>3.0041660239464334</v>
      </c>
      <c r="T16" s="5">
        <f t="shared" si="11"/>
        <v>0.20506204789286642</v>
      </c>
      <c r="U16" s="5">
        <f t="shared" si="12"/>
        <v>0.17015602394643325</v>
      </c>
      <c r="V16" s="22">
        <f t="shared" si="13"/>
        <v>0.16167602394643321</v>
      </c>
    </row>
    <row r="17" spans="2:22" x14ac:dyDescent="0.25">
      <c r="B17" s="21">
        <v>0.6</v>
      </c>
      <c r="C17" s="5">
        <v>3.6051299999999999</v>
      </c>
      <c r="D17" s="5">
        <v>1.78311</v>
      </c>
      <c r="E17" s="5">
        <v>1.78485</v>
      </c>
      <c r="F17" s="5">
        <f t="shared" si="2"/>
        <v>3.6442376007810178</v>
      </c>
      <c r="G17" s="5">
        <f t="shared" si="3"/>
        <v>1.8221188003905089</v>
      </c>
      <c r="H17" s="5">
        <f t="shared" si="4"/>
        <v>1.8221188003905089</v>
      </c>
      <c r="I17" s="5">
        <f t="shared" si="5"/>
        <v>3.9107600781017826E-2</v>
      </c>
      <c r="J17" s="5">
        <f t="shared" si="6"/>
        <v>3.9008800390508913E-2</v>
      </c>
      <c r="K17" s="22">
        <f t="shared" si="7"/>
        <v>3.7268800390508838E-2</v>
      </c>
      <c r="M17" s="21">
        <v>1.2</v>
      </c>
      <c r="N17" s="5">
        <v>6.39628</v>
      </c>
      <c r="O17" s="5">
        <v>3.1233</v>
      </c>
      <c r="P17" s="5">
        <v>3.1327400000000001</v>
      </c>
      <c r="Q17" s="5">
        <f t="shared" si="8"/>
        <v>6.6402338454730945</v>
      </c>
      <c r="R17" s="5">
        <f t="shared" si="9"/>
        <v>3.3201169227365472</v>
      </c>
      <c r="S17" s="5">
        <f t="shared" si="10"/>
        <v>3.3201169227365472</v>
      </c>
      <c r="T17" s="5">
        <f t="shared" si="11"/>
        <v>0.24395384547309451</v>
      </c>
      <c r="U17" s="5">
        <f t="shared" si="12"/>
        <v>0.19681692273654727</v>
      </c>
      <c r="V17" s="22">
        <f t="shared" si="13"/>
        <v>0.18737692273654716</v>
      </c>
    </row>
    <row r="18" spans="2:22" x14ac:dyDescent="0.25">
      <c r="B18" s="21">
        <v>0.65</v>
      </c>
      <c r="C18" s="5">
        <v>3.7872400000000002</v>
      </c>
      <c r="D18" s="5">
        <v>1.8731</v>
      </c>
      <c r="E18" s="5">
        <v>1.87487</v>
      </c>
      <c r="F18" s="5">
        <f t="shared" si="2"/>
        <v>3.8310816580277924</v>
      </c>
      <c r="G18" s="5">
        <f t="shared" si="3"/>
        <v>1.9155408290138962</v>
      </c>
      <c r="H18" s="5">
        <f t="shared" si="4"/>
        <v>1.9155408290138962</v>
      </c>
      <c r="I18" s="5">
        <f t="shared" si="5"/>
        <v>4.3841658027792274E-2</v>
      </c>
      <c r="J18" s="5">
        <f t="shared" si="6"/>
        <v>4.2440829013896231E-2</v>
      </c>
      <c r="K18" s="22">
        <f t="shared" si="7"/>
        <v>4.0670829013896181E-2</v>
      </c>
      <c r="M18" s="21">
        <v>1.3</v>
      </c>
      <c r="N18" s="5">
        <v>7.0499299999999998</v>
      </c>
      <c r="O18" s="5">
        <v>3.4422600000000001</v>
      </c>
      <c r="P18" s="5">
        <v>3.45248</v>
      </c>
      <c r="Q18" s="5">
        <f t="shared" si="8"/>
        <v>7.3385933352384889</v>
      </c>
      <c r="R18" s="5">
        <f t="shared" si="9"/>
        <v>3.6692966676192444</v>
      </c>
      <c r="S18" s="5">
        <f t="shared" si="10"/>
        <v>3.6692966676192444</v>
      </c>
      <c r="T18" s="5">
        <f t="shared" si="11"/>
        <v>0.28866333523848908</v>
      </c>
      <c r="U18" s="5">
        <f t="shared" si="12"/>
        <v>0.22703666761924435</v>
      </c>
      <c r="V18" s="22">
        <f t="shared" si="13"/>
        <v>0.21681666761924445</v>
      </c>
    </row>
    <row r="19" spans="2:22" x14ac:dyDescent="0.25">
      <c r="B19" s="21">
        <v>0.7</v>
      </c>
      <c r="C19" s="5">
        <v>3.9785699999999999</v>
      </c>
      <c r="D19" s="5">
        <v>1.96767</v>
      </c>
      <c r="E19" s="5">
        <v>1.9694700000000001</v>
      </c>
      <c r="F19" s="5">
        <f t="shared" si="2"/>
        <v>4.0275054149409533</v>
      </c>
      <c r="G19" s="5">
        <f t="shared" si="3"/>
        <v>2.0137527074704766</v>
      </c>
      <c r="H19" s="5">
        <f t="shared" si="4"/>
        <v>2.0137527074704766</v>
      </c>
      <c r="I19" s="5">
        <f t="shared" si="5"/>
        <v>4.8935414940953326E-2</v>
      </c>
      <c r="J19" s="5">
        <f t="shared" si="6"/>
        <v>4.6082707470476603E-2</v>
      </c>
      <c r="K19" s="22">
        <f t="shared" si="7"/>
        <v>4.4282707470476579E-2</v>
      </c>
      <c r="M19" s="21">
        <v>1.4</v>
      </c>
      <c r="N19" s="5">
        <v>7.7704399999999998</v>
      </c>
      <c r="O19" s="5">
        <v>3.7939699999999998</v>
      </c>
      <c r="P19" s="5">
        <v>3.8049599999999999</v>
      </c>
      <c r="Q19" s="5">
        <f t="shared" si="8"/>
        <v>8.1103999336893491</v>
      </c>
      <c r="R19" s="5">
        <f t="shared" si="9"/>
        <v>4.0551999668446745</v>
      </c>
      <c r="S19" s="5">
        <f t="shared" si="10"/>
        <v>4.0551999668446745</v>
      </c>
      <c r="T19" s="5">
        <f t="shared" si="11"/>
        <v>0.33995993368934929</v>
      </c>
      <c r="U19" s="5">
        <f t="shared" si="12"/>
        <v>0.2612299668446747</v>
      </c>
      <c r="V19" s="22">
        <f t="shared" si="13"/>
        <v>0.25023996684467464</v>
      </c>
    </row>
    <row r="20" spans="2:22" x14ac:dyDescent="0.25">
      <c r="B20" s="21">
        <v>0.75</v>
      </c>
      <c r="C20" s="5">
        <v>4.17957</v>
      </c>
      <c r="D20" s="5">
        <v>2.06704</v>
      </c>
      <c r="E20" s="5">
        <v>2.0689000000000002</v>
      </c>
      <c r="F20" s="5">
        <f t="shared" si="2"/>
        <v>4.2340000332253496</v>
      </c>
      <c r="G20" s="5">
        <f t="shared" si="3"/>
        <v>2.1170000166126748</v>
      </c>
      <c r="H20" s="5">
        <f t="shared" si="4"/>
        <v>2.1170000166126748</v>
      </c>
      <c r="I20" s="5">
        <f t="shared" si="5"/>
        <v>5.4430033225349561E-2</v>
      </c>
      <c r="J20" s="5">
        <f t="shared" si="6"/>
        <v>4.9960016612674796E-2</v>
      </c>
      <c r="K20" s="22">
        <f t="shared" si="7"/>
        <v>4.8100016612674601E-2</v>
      </c>
      <c r="M20" s="21">
        <v>1.5</v>
      </c>
      <c r="N20" s="5">
        <v>8.5646400000000007</v>
      </c>
      <c r="O20" s="5">
        <v>4.1817299999999999</v>
      </c>
      <c r="P20" s="5">
        <v>4.1936499999999999</v>
      </c>
      <c r="Q20" s="5">
        <f t="shared" si="8"/>
        <v>8.963378140676129</v>
      </c>
      <c r="R20" s="5">
        <f t="shared" si="9"/>
        <v>4.4816890703380645</v>
      </c>
      <c r="S20" s="5">
        <f t="shared" si="10"/>
        <v>4.4816890703380645</v>
      </c>
      <c r="T20" s="5">
        <f t="shared" si="11"/>
        <v>0.39873814067612834</v>
      </c>
      <c r="U20" s="5">
        <f t="shared" si="12"/>
        <v>0.29995907033806457</v>
      </c>
      <c r="V20" s="22">
        <f t="shared" si="13"/>
        <v>0.28803907033806464</v>
      </c>
    </row>
    <row r="21" spans="2:22" x14ac:dyDescent="0.25">
      <c r="B21" s="21">
        <v>0.8</v>
      </c>
      <c r="C21" s="5">
        <v>4.39072</v>
      </c>
      <c r="D21" s="5">
        <v>2.17144</v>
      </c>
      <c r="E21" s="5">
        <v>2.1733699999999998</v>
      </c>
      <c r="F21" s="5">
        <f t="shared" si="2"/>
        <v>4.4510818569849357</v>
      </c>
      <c r="G21" s="5">
        <f t="shared" si="3"/>
        <v>2.2255409284924679</v>
      </c>
      <c r="H21" s="5">
        <f t="shared" si="4"/>
        <v>2.2255409284924679</v>
      </c>
      <c r="I21" s="5">
        <f t="shared" si="5"/>
        <v>6.0361856984935791E-2</v>
      </c>
      <c r="J21" s="5">
        <f t="shared" si="6"/>
        <v>5.4100928492467837E-2</v>
      </c>
      <c r="K21" s="22">
        <f t="shared" si="7"/>
        <v>5.2170928492468072E-2</v>
      </c>
      <c r="M21" s="21">
        <v>1.6</v>
      </c>
      <c r="N21" s="5">
        <v>9.4400300000000001</v>
      </c>
      <c r="O21" s="5">
        <v>4.6091899999999999</v>
      </c>
      <c r="P21" s="5">
        <v>4.6222200000000004</v>
      </c>
      <c r="Q21" s="5">
        <f t="shared" si="8"/>
        <v>9.9060648487902299</v>
      </c>
      <c r="R21" s="5">
        <f t="shared" si="9"/>
        <v>4.9530324243951149</v>
      </c>
      <c r="S21" s="5">
        <f t="shared" si="10"/>
        <v>4.9530324243951149</v>
      </c>
      <c r="T21" s="5">
        <f t="shared" si="11"/>
        <v>0.46603484879022972</v>
      </c>
      <c r="U21" s="5">
        <f t="shared" si="12"/>
        <v>0.34384242439511503</v>
      </c>
      <c r="V21" s="22">
        <f t="shared" si="13"/>
        <v>0.33081242439511449</v>
      </c>
    </row>
    <row r="22" spans="2:22" x14ac:dyDescent="0.25">
      <c r="B22" s="21">
        <v>0.85</v>
      </c>
      <c r="C22" s="5">
        <v>4.6125600000000002</v>
      </c>
      <c r="D22" s="5">
        <v>2.2811300000000001</v>
      </c>
      <c r="E22" s="5">
        <v>2.2831299999999999</v>
      </c>
      <c r="F22" s="5">
        <f t="shared" si="2"/>
        <v>4.6792937038519815</v>
      </c>
      <c r="G22" s="5">
        <f t="shared" si="3"/>
        <v>2.3396468519259908</v>
      </c>
      <c r="H22" s="5">
        <f t="shared" si="4"/>
        <v>2.3396468519259908</v>
      </c>
      <c r="I22" s="5">
        <f t="shared" si="5"/>
        <v>6.6733703851981296E-2</v>
      </c>
      <c r="J22" s="5">
        <f t="shared" si="6"/>
        <v>5.8516851925990654E-2</v>
      </c>
      <c r="K22" s="22">
        <f t="shared" si="7"/>
        <v>5.6516851925990874E-2</v>
      </c>
      <c r="M22" s="21">
        <v>1.7</v>
      </c>
      <c r="N22" s="5">
        <v>10.4049</v>
      </c>
      <c r="O22" s="5">
        <v>5.0803399999999996</v>
      </c>
      <c r="P22" s="5">
        <v>5.0946800000000003</v>
      </c>
      <c r="Q22" s="5">
        <f t="shared" si="8"/>
        <v>10.9478947834544</v>
      </c>
      <c r="R22" s="5">
        <f t="shared" si="9"/>
        <v>5.4739473917271999</v>
      </c>
      <c r="S22" s="5">
        <f t="shared" si="10"/>
        <v>5.4739473917271999</v>
      </c>
      <c r="T22" s="5">
        <f t="shared" si="11"/>
        <v>0.54299478345440022</v>
      </c>
      <c r="U22" s="5">
        <f t="shared" si="12"/>
        <v>0.39360739172720027</v>
      </c>
      <c r="V22" s="22">
        <f t="shared" si="13"/>
        <v>0.37926739172719959</v>
      </c>
    </row>
    <row r="23" spans="2:22" x14ac:dyDescent="0.25">
      <c r="B23" s="21">
        <v>0.9</v>
      </c>
      <c r="C23" s="5">
        <v>4.8456000000000001</v>
      </c>
      <c r="D23" s="5">
        <v>2.39636</v>
      </c>
      <c r="E23" s="5">
        <v>2.39846</v>
      </c>
      <c r="F23" s="5">
        <f t="shared" si="2"/>
        <v>4.9192062223138997</v>
      </c>
      <c r="G23" s="5">
        <f t="shared" si="3"/>
        <v>2.4596031111569499</v>
      </c>
      <c r="H23" s="5">
        <f t="shared" si="4"/>
        <v>2.4596031111569499</v>
      </c>
      <c r="I23" s="5">
        <f t="shared" si="5"/>
        <v>7.3606222313899572E-2</v>
      </c>
      <c r="J23" s="5">
        <f t="shared" si="6"/>
        <v>6.3243111156949805E-2</v>
      </c>
      <c r="K23" s="22">
        <f t="shared" si="7"/>
        <v>6.1143111156949814E-2</v>
      </c>
      <c r="M23" s="21">
        <v>1.8</v>
      </c>
      <c r="N23" s="5">
        <v>11.468400000000001</v>
      </c>
      <c r="O23" s="5">
        <v>5.59964</v>
      </c>
      <c r="P23" s="5">
        <v>5.6154700000000002</v>
      </c>
      <c r="Q23" s="5">
        <f t="shared" si="8"/>
        <v>12.099294928825893</v>
      </c>
      <c r="R23" s="5">
        <f t="shared" si="9"/>
        <v>6.0496474644129465</v>
      </c>
      <c r="S23" s="5">
        <f t="shared" si="10"/>
        <v>6.0496474644129465</v>
      </c>
      <c r="T23" s="5">
        <f t="shared" si="11"/>
        <v>0.63089492882589226</v>
      </c>
      <c r="U23" s="5">
        <f t="shared" si="12"/>
        <v>0.45000746441294659</v>
      </c>
      <c r="V23" s="22">
        <f t="shared" si="13"/>
        <v>0.43417746441294636</v>
      </c>
    </row>
    <row r="24" spans="2:22" x14ac:dyDescent="0.25">
      <c r="B24" s="21">
        <v>0.95</v>
      </c>
      <c r="C24" s="5">
        <v>5.0904199999999999</v>
      </c>
      <c r="D24" s="5">
        <v>2.5174300000000001</v>
      </c>
      <c r="E24" s="5">
        <v>2.5196200000000002</v>
      </c>
      <c r="F24" s="5">
        <f t="shared" si="2"/>
        <v>5.1714193186316919</v>
      </c>
      <c r="G24" s="5">
        <f t="shared" si="3"/>
        <v>2.585709659315846</v>
      </c>
      <c r="H24" s="5">
        <f t="shared" si="4"/>
        <v>2.585709659315846</v>
      </c>
      <c r="I24" s="5">
        <f t="shared" si="5"/>
        <v>8.0999318631691963E-2</v>
      </c>
      <c r="J24" s="5">
        <f t="shared" si="6"/>
        <v>6.8279659315845898E-2</v>
      </c>
      <c r="K24" s="22">
        <f t="shared" si="7"/>
        <v>6.6089659315845761E-2</v>
      </c>
      <c r="M24" s="21">
        <v>1.9</v>
      </c>
      <c r="N24" s="5">
        <v>12.640499999999999</v>
      </c>
      <c r="O24" s="5">
        <v>6.1719900000000001</v>
      </c>
      <c r="P24" s="5">
        <v>6.1894799999999996</v>
      </c>
      <c r="Q24" s="5">
        <f t="shared" si="8"/>
        <v>13.371788884558537</v>
      </c>
      <c r="R24" s="5">
        <f t="shared" si="9"/>
        <v>6.6858944422792685</v>
      </c>
      <c r="S24" s="5">
        <f t="shared" si="10"/>
        <v>6.6858944422792685</v>
      </c>
      <c r="T24" s="5">
        <f t="shared" si="11"/>
        <v>0.73128888455853769</v>
      </c>
      <c r="U24" s="5">
        <f t="shared" si="12"/>
        <v>0.51390444227926846</v>
      </c>
      <c r="V24" s="22">
        <f t="shared" si="13"/>
        <v>0.4964144422792689</v>
      </c>
    </row>
    <row r="25" spans="2:22" x14ac:dyDescent="0.25">
      <c r="B25" s="21">
        <v>1</v>
      </c>
      <c r="C25" s="5">
        <v>5.3476100000000004</v>
      </c>
      <c r="D25" s="5">
        <v>2.6446100000000001</v>
      </c>
      <c r="E25" s="5">
        <v>2.6469</v>
      </c>
      <c r="F25" s="5">
        <f t="shared" si="2"/>
        <v>5.4365636569180902</v>
      </c>
      <c r="G25" s="5">
        <f t="shared" si="3"/>
        <v>2.7182818284590451</v>
      </c>
      <c r="H25" s="5">
        <f t="shared" si="4"/>
        <v>2.7182818284590451</v>
      </c>
      <c r="I25" s="5">
        <f t="shared" si="5"/>
        <v>8.8953656918089763E-2</v>
      </c>
      <c r="J25" s="5">
        <f t="shared" si="6"/>
        <v>7.3671828459044963E-2</v>
      </c>
      <c r="K25" s="22">
        <f t="shared" si="7"/>
        <v>7.138182845904506E-2</v>
      </c>
      <c r="M25" s="21">
        <v>2</v>
      </c>
      <c r="N25" s="5">
        <v>13.932499999999999</v>
      </c>
      <c r="O25" s="5">
        <v>6.80281</v>
      </c>
      <c r="P25" s="5">
        <v>6.8221299999999996</v>
      </c>
      <c r="Q25" s="5">
        <f t="shared" si="8"/>
        <v>14.778112197861301</v>
      </c>
      <c r="R25" s="5">
        <f t="shared" si="9"/>
        <v>7.3890560989306504</v>
      </c>
      <c r="S25" s="5">
        <f t="shared" si="10"/>
        <v>7.3890560989306504</v>
      </c>
      <c r="T25" s="5">
        <f t="shared" si="11"/>
        <v>0.8456121978613016</v>
      </c>
      <c r="U25" s="5">
        <f t="shared" si="12"/>
        <v>0.58624609893065038</v>
      </c>
      <c r="V25" s="22">
        <f t="shared" si="13"/>
        <v>0.56692609893065082</v>
      </c>
    </row>
    <row r="26" spans="2:22" x14ac:dyDescent="0.25">
      <c r="B26" s="21">
        <v>1.05</v>
      </c>
      <c r="C26" s="5">
        <v>5.6177900000000003</v>
      </c>
      <c r="D26" s="5">
        <v>2.7782200000000001</v>
      </c>
      <c r="E26" s="5">
        <v>2.7806299999999999</v>
      </c>
      <c r="F26" s="5">
        <f t="shared" si="2"/>
        <v>5.7153022361263277</v>
      </c>
      <c r="G26" s="5">
        <f t="shared" si="3"/>
        <v>2.8576511180631639</v>
      </c>
      <c r="H26" s="5">
        <f t="shared" si="4"/>
        <v>2.8576511180631639</v>
      </c>
      <c r="I26" s="5">
        <f t="shared" si="5"/>
        <v>9.7512236126327423E-2</v>
      </c>
      <c r="J26" s="5">
        <f t="shared" si="6"/>
        <v>7.9431118063163719E-2</v>
      </c>
      <c r="K26" s="22">
        <f t="shared" si="7"/>
        <v>7.7021118063163918E-2</v>
      </c>
      <c r="M26" s="21">
        <v>2.1</v>
      </c>
      <c r="N26" s="5">
        <v>15.3565</v>
      </c>
      <c r="O26" s="5">
        <v>7.4981</v>
      </c>
      <c r="P26" s="5">
        <v>7.5194099999999997</v>
      </c>
      <c r="Q26" s="5">
        <f t="shared" si="8"/>
        <v>16.332339825135303</v>
      </c>
      <c r="R26" s="5">
        <f t="shared" si="9"/>
        <v>8.1661699125676517</v>
      </c>
      <c r="S26" s="5">
        <f t="shared" si="10"/>
        <v>8.1661699125676517</v>
      </c>
      <c r="T26" s="5">
        <f t="shared" si="11"/>
        <v>0.97583982513530287</v>
      </c>
      <c r="U26" s="5">
        <f t="shared" si="12"/>
        <v>0.66806991256765169</v>
      </c>
      <c r="V26" s="22">
        <f t="shared" si="13"/>
        <v>0.64675991256765197</v>
      </c>
    </row>
    <row r="27" spans="2:22" x14ac:dyDescent="0.25">
      <c r="B27" s="21">
        <v>1.1000000000000001</v>
      </c>
      <c r="C27" s="5">
        <v>5.9016299999999999</v>
      </c>
      <c r="D27" s="5">
        <v>2.91859</v>
      </c>
      <c r="E27" s="5">
        <v>2.9211100000000001</v>
      </c>
      <c r="F27" s="5">
        <f t="shared" si="2"/>
        <v>6.0083320478928668</v>
      </c>
      <c r="G27" s="5">
        <f t="shared" si="3"/>
        <v>3.0041660239464334</v>
      </c>
      <c r="H27" s="5">
        <f t="shared" si="4"/>
        <v>3.0041660239464334</v>
      </c>
      <c r="I27" s="5">
        <f t="shared" si="5"/>
        <v>0.10670204789286686</v>
      </c>
      <c r="J27" s="5">
        <f t="shared" si="6"/>
        <v>8.5576023946433377E-2</v>
      </c>
      <c r="K27" s="22">
        <f t="shared" si="7"/>
        <v>8.3056023946433299E-2</v>
      </c>
      <c r="M27" s="21">
        <v>2.2000000000000002</v>
      </c>
      <c r="N27" s="5">
        <v>16.925999999999998</v>
      </c>
      <c r="O27" s="5">
        <v>8.2644500000000001</v>
      </c>
      <c r="P27" s="5">
        <v>8.2879500000000004</v>
      </c>
      <c r="Q27" s="5">
        <f t="shared" si="8"/>
        <v>18.050026998868244</v>
      </c>
      <c r="R27" s="5">
        <f t="shared" si="9"/>
        <v>9.025013499434122</v>
      </c>
      <c r="S27" s="5">
        <f t="shared" si="10"/>
        <v>9.025013499434122</v>
      </c>
      <c r="T27" s="5">
        <f t="shared" si="11"/>
        <v>1.1240269988682456</v>
      </c>
      <c r="U27" s="5">
        <f t="shared" si="12"/>
        <v>0.76056349943412194</v>
      </c>
      <c r="V27" s="22">
        <f t="shared" si="13"/>
        <v>0.73706349943412164</v>
      </c>
    </row>
    <row r="28" spans="2:22" x14ac:dyDescent="0.25">
      <c r="B28" s="21">
        <v>1.1499999999999999</v>
      </c>
      <c r="C28" s="5">
        <v>6.1998100000000003</v>
      </c>
      <c r="D28" s="5">
        <v>3.0660500000000002</v>
      </c>
      <c r="E28" s="5">
        <v>3.0686900000000001</v>
      </c>
      <c r="F28" s="5">
        <f t="shared" si="2"/>
        <v>6.3163858193795344</v>
      </c>
      <c r="G28" s="5">
        <f t="shared" si="3"/>
        <v>3.1581929096897672</v>
      </c>
      <c r="H28" s="5">
        <f t="shared" si="4"/>
        <v>3.1581929096897672</v>
      </c>
      <c r="I28" s="5">
        <f t="shared" si="5"/>
        <v>0.1165758193795341</v>
      </c>
      <c r="J28" s="5">
        <f t="shared" si="6"/>
        <v>9.2142909689767016E-2</v>
      </c>
      <c r="K28" s="22">
        <f t="shared" si="7"/>
        <v>8.9502909689767041E-2</v>
      </c>
      <c r="M28" s="21">
        <v>2.2999999999999998</v>
      </c>
      <c r="N28" s="5">
        <v>18.655999999999999</v>
      </c>
      <c r="O28" s="5">
        <v>9.10914</v>
      </c>
      <c r="P28" s="5">
        <v>9.1350300000000004</v>
      </c>
      <c r="Q28" s="5">
        <f t="shared" si="8"/>
        <v>19.948364909629436</v>
      </c>
      <c r="R28" s="5">
        <f t="shared" si="9"/>
        <v>9.9741824548147182</v>
      </c>
      <c r="S28" s="5">
        <f t="shared" si="10"/>
        <v>9.9741824548147182</v>
      </c>
      <c r="T28" s="5">
        <f t="shared" si="11"/>
        <v>1.2923649096294376</v>
      </c>
      <c r="U28" s="5">
        <f t="shared" si="12"/>
        <v>0.8650424548147182</v>
      </c>
      <c r="V28" s="22">
        <f t="shared" si="13"/>
        <v>0.83915245481471779</v>
      </c>
    </row>
    <row r="29" spans="2:22" x14ac:dyDescent="0.25">
      <c r="B29" s="21">
        <v>1.2</v>
      </c>
      <c r="C29" s="5">
        <v>6.5130499999999998</v>
      </c>
      <c r="D29" s="5">
        <v>3.2209599999999998</v>
      </c>
      <c r="E29" s="5">
        <v>3.2237399999999998</v>
      </c>
      <c r="F29" s="5">
        <f t="shared" si="2"/>
        <v>6.6402338454730945</v>
      </c>
      <c r="G29" s="5">
        <f t="shared" si="3"/>
        <v>3.3201169227365472</v>
      </c>
      <c r="H29" s="5">
        <f t="shared" si="4"/>
        <v>3.3201169227365472</v>
      </c>
      <c r="I29" s="5">
        <f t="shared" si="5"/>
        <v>0.12718384547309469</v>
      </c>
      <c r="J29" s="5">
        <f t="shared" si="6"/>
        <v>9.9156922736547415E-2</v>
      </c>
      <c r="K29" s="22">
        <f t="shared" si="7"/>
        <v>9.637692273654741E-2</v>
      </c>
      <c r="M29" s="21">
        <v>2.4</v>
      </c>
      <c r="N29" s="5">
        <v>20.562799999999999</v>
      </c>
      <c r="O29" s="5">
        <v>10.0402</v>
      </c>
      <c r="P29" s="5">
        <v>10.0687</v>
      </c>
      <c r="Q29" s="5">
        <f t="shared" si="8"/>
        <v>22.046352761283202</v>
      </c>
      <c r="R29" s="5">
        <f t="shared" si="9"/>
        <v>11.023176380641601</v>
      </c>
      <c r="S29" s="5">
        <f t="shared" si="10"/>
        <v>11.023176380641601</v>
      </c>
      <c r="T29" s="5">
        <f t="shared" si="11"/>
        <v>1.4835527612832031</v>
      </c>
      <c r="U29" s="5">
        <f t="shared" si="12"/>
        <v>0.98297638064160076</v>
      </c>
      <c r="V29" s="22">
        <f t="shared" si="13"/>
        <v>0.95447638064160145</v>
      </c>
    </row>
    <row r="30" spans="2:22" x14ac:dyDescent="0.25">
      <c r="B30" s="21">
        <v>1.25</v>
      </c>
      <c r="C30" s="5">
        <v>6.8421200000000004</v>
      </c>
      <c r="D30" s="5">
        <v>3.3836900000000001</v>
      </c>
      <c r="E30" s="5">
        <v>3.3866100000000001</v>
      </c>
      <c r="F30" s="5">
        <f t="shared" si="2"/>
        <v>6.9806859149236828</v>
      </c>
      <c r="G30" s="5">
        <f t="shared" si="3"/>
        <v>3.4903429574618414</v>
      </c>
      <c r="H30" s="5">
        <f t="shared" si="4"/>
        <v>3.4903429574618414</v>
      </c>
      <c r="I30" s="5">
        <f t="shared" si="5"/>
        <v>0.13856591492368242</v>
      </c>
      <c r="J30" s="5">
        <f t="shared" si="6"/>
        <v>0.10665295746184134</v>
      </c>
      <c r="K30" s="22">
        <f t="shared" si="7"/>
        <v>0.1037329574618413</v>
      </c>
      <c r="M30" s="21">
        <v>2.5</v>
      </c>
      <c r="N30" s="5">
        <v>22.6645</v>
      </c>
      <c r="O30" s="5">
        <v>11.0663</v>
      </c>
      <c r="P30" s="5">
        <v>11.097799999999999</v>
      </c>
      <c r="Q30" s="5">
        <f t="shared" si="8"/>
        <v>24.364987921406946</v>
      </c>
      <c r="R30" s="5">
        <f t="shared" si="9"/>
        <v>12.182493960703473</v>
      </c>
      <c r="S30" s="5">
        <f t="shared" si="10"/>
        <v>12.182493960703473</v>
      </c>
      <c r="T30" s="5">
        <f t="shared" si="11"/>
        <v>1.7004879214069462</v>
      </c>
      <c r="U30" s="5">
        <f t="shared" si="12"/>
        <v>1.1161939607034732</v>
      </c>
      <c r="V30" s="22">
        <f t="shared" si="13"/>
        <v>1.0846939607034738</v>
      </c>
    </row>
    <row r="31" spans="2:22" x14ac:dyDescent="0.25">
      <c r="B31" s="21">
        <v>1.3</v>
      </c>
      <c r="C31" s="5">
        <v>7.1878200000000003</v>
      </c>
      <c r="D31" s="5">
        <v>3.5546500000000001</v>
      </c>
      <c r="E31" s="5">
        <v>3.5577200000000002</v>
      </c>
      <c r="F31" s="5">
        <f t="shared" si="2"/>
        <v>7.3385933352384889</v>
      </c>
      <c r="G31" s="5">
        <f t="shared" si="3"/>
        <v>3.6692966676192444</v>
      </c>
      <c r="H31" s="5">
        <f t="shared" si="4"/>
        <v>3.6692966676192444</v>
      </c>
      <c r="I31" s="5">
        <f t="shared" si="5"/>
        <v>0.15077333523848857</v>
      </c>
      <c r="J31" s="5">
        <f t="shared" si="6"/>
        <v>0.11464666761924436</v>
      </c>
      <c r="K31" s="22">
        <f t="shared" si="7"/>
        <v>0.11157666761924423</v>
      </c>
      <c r="M31" s="21">
        <v>2.6</v>
      </c>
      <c r="N31" s="5">
        <v>24.981000000000002</v>
      </c>
      <c r="O31" s="5">
        <v>12.1974</v>
      </c>
      <c r="P31" s="5">
        <v>12.232100000000001</v>
      </c>
      <c r="Q31" s="5">
        <f t="shared" si="8"/>
        <v>26.927476070003383</v>
      </c>
      <c r="R31" s="5">
        <f t="shared" si="9"/>
        <v>13.463738035001692</v>
      </c>
      <c r="S31" s="5">
        <f t="shared" si="10"/>
        <v>13.463738035001692</v>
      </c>
      <c r="T31" s="5">
        <f t="shared" si="11"/>
        <v>1.9464760700033814</v>
      </c>
      <c r="U31" s="5">
        <f t="shared" si="12"/>
        <v>1.2663380350016915</v>
      </c>
      <c r="V31" s="22">
        <f t="shared" si="13"/>
        <v>1.2316380350016907</v>
      </c>
    </row>
    <row r="32" spans="2:22" x14ac:dyDescent="0.25">
      <c r="B32" s="21">
        <v>1.35</v>
      </c>
      <c r="C32" s="5">
        <v>7.55098</v>
      </c>
      <c r="D32" s="5">
        <v>3.7342499999999998</v>
      </c>
      <c r="E32" s="5">
        <v>3.7374700000000001</v>
      </c>
      <c r="F32" s="5">
        <f t="shared" si="2"/>
        <v>7.7148510613939489</v>
      </c>
      <c r="G32" s="5">
        <f t="shared" si="3"/>
        <v>3.8574255306969745</v>
      </c>
      <c r="H32" s="5">
        <f t="shared" si="4"/>
        <v>3.8574255306969745</v>
      </c>
      <c r="I32" s="5">
        <f t="shared" si="5"/>
        <v>0.16387106139394891</v>
      </c>
      <c r="J32" s="5">
        <f t="shared" si="6"/>
        <v>0.12317553069697462</v>
      </c>
      <c r="K32" s="22">
        <f t="shared" si="7"/>
        <v>0.1199555306969744</v>
      </c>
      <c r="M32" s="21">
        <v>2.7</v>
      </c>
      <c r="N32" s="5">
        <v>27.534199999999998</v>
      </c>
      <c r="O32" s="5">
        <v>13.444100000000001</v>
      </c>
      <c r="P32" s="5">
        <v>13.4823</v>
      </c>
      <c r="Q32" s="5">
        <f t="shared" si="8"/>
        <v>29.759463449745674</v>
      </c>
      <c r="R32" s="5">
        <f t="shared" si="9"/>
        <v>14.879731724872837</v>
      </c>
      <c r="S32" s="5">
        <f t="shared" si="10"/>
        <v>14.879731724872837</v>
      </c>
      <c r="T32" s="5">
        <f t="shared" si="11"/>
        <v>2.2252634497456754</v>
      </c>
      <c r="U32" s="5">
        <f t="shared" si="12"/>
        <v>1.4356317248728363</v>
      </c>
      <c r="V32" s="22">
        <f t="shared" si="13"/>
        <v>1.3974317248728365</v>
      </c>
    </row>
    <row r="33" spans="2:40" x14ac:dyDescent="0.25">
      <c r="B33" s="21">
        <v>1.4</v>
      </c>
      <c r="C33" s="5">
        <v>7.9325000000000001</v>
      </c>
      <c r="D33" s="5">
        <v>3.92292</v>
      </c>
      <c r="E33" s="5">
        <v>3.9262999999999999</v>
      </c>
      <c r="F33" s="5">
        <f t="shared" si="2"/>
        <v>8.1103999336893491</v>
      </c>
      <c r="G33" s="5">
        <f t="shared" si="3"/>
        <v>4.0551999668446745</v>
      </c>
      <c r="H33" s="5">
        <f t="shared" si="4"/>
        <v>4.0551999668446745</v>
      </c>
      <c r="I33" s="5">
        <f t="shared" si="5"/>
        <v>0.17789993368934898</v>
      </c>
      <c r="J33" s="5">
        <f t="shared" si="6"/>
        <v>0.13227996684467458</v>
      </c>
      <c r="K33" s="22">
        <f t="shared" si="7"/>
        <v>0.12889996684467464</v>
      </c>
      <c r="M33" s="21">
        <v>2.8</v>
      </c>
      <c r="N33" s="5">
        <v>30.348400000000002</v>
      </c>
      <c r="O33" s="5">
        <v>14.818199999999999</v>
      </c>
      <c r="P33" s="5">
        <v>14.860300000000001</v>
      </c>
      <c r="Q33" s="5">
        <f t="shared" si="8"/>
        <v>32.889293542194096</v>
      </c>
      <c r="R33" s="5">
        <f t="shared" si="9"/>
        <v>16.444646771097048</v>
      </c>
      <c r="S33" s="5">
        <f t="shared" si="10"/>
        <v>16.444646771097048</v>
      </c>
      <c r="T33" s="5">
        <f t="shared" si="11"/>
        <v>2.5408935421940946</v>
      </c>
      <c r="U33" s="5">
        <f t="shared" si="12"/>
        <v>1.6264467710970489</v>
      </c>
      <c r="V33" s="22">
        <f t="shared" si="13"/>
        <v>1.5843467710970476</v>
      </c>
    </row>
    <row r="34" spans="2:40" x14ac:dyDescent="0.25">
      <c r="B34" s="21">
        <v>1.45</v>
      </c>
      <c r="C34" s="5">
        <v>8.3332800000000002</v>
      </c>
      <c r="D34" s="5">
        <v>4.12113</v>
      </c>
      <c r="E34" s="5">
        <v>4.1246799999999997</v>
      </c>
      <c r="F34" s="5">
        <f t="shared" si="2"/>
        <v>8.5262290303376336</v>
      </c>
      <c r="G34" s="5">
        <f t="shared" si="3"/>
        <v>4.2631145151688168</v>
      </c>
      <c r="H34" s="5">
        <f t="shared" si="4"/>
        <v>4.2631145151688168</v>
      </c>
      <c r="I34" s="5">
        <f t="shared" si="5"/>
        <v>0.19294903033763333</v>
      </c>
      <c r="J34" s="5">
        <f t="shared" si="6"/>
        <v>0.14198451516881683</v>
      </c>
      <c r="K34" s="22">
        <f t="shared" si="7"/>
        <v>0.13843451516881711</v>
      </c>
      <c r="M34" s="21">
        <v>2.9</v>
      </c>
      <c r="N34" s="5">
        <v>33.450200000000002</v>
      </c>
      <c r="O34" s="5">
        <v>16.332699999999999</v>
      </c>
      <c r="P34" s="5">
        <v>16.379100000000001</v>
      </c>
      <c r="Q34" s="5">
        <f t="shared" si="8"/>
        <v>36.348290738886121</v>
      </c>
      <c r="R34" s="5">
        <f t="shared" si="9"/>
        <v>18.17414536944306</v>
      </c>
      <c r="S34" s="5">
        <f t="shared" si="10"/>
        <v>18.17414536944306</v>
      </c>
      <c r="T34" s="5">
        <f t="shared" si="11"/>
        <v>2.8980907388861183</v>
      </c>
      <c r="U34" s="5">
        <f t="shared" si="12"/>
        <v>1.8414453694430613</v>
      </c>
      <c r="V34" s="22">
        <f t="shared" si="13"/>
        <v>1.7950453694430593</v>
      </c>
    </row>
    <row r="35" spans="2:40" ht="15.75" thickBot="1" x14ac:dyDescent="0.3">
      <c r="B35" s="21">
        <v>1.5</v>
      </c>
      <c r="C35" s="5">
        <v>8.7543199999999999</v>
      </c>
      <c r="D35" s="5">
        <v>4.3293400000000002</v>
      </c>
      <c r="E35" s="5">
        <v>4.3330799999999998</v>
      </c>
      <c r="F35" s="5">
        <f t="shared" si="2"/>
        <v>8.963378140676129</v>
      </c>
      <c r="G35" s="5">
        <f t="shared" si="3"/>
        <v>4.4816890703380645</v>
      </c>
      <c r="H35" s="5">
        <f t="shared" si="4"/>
        <v>4.4816890703380645</v>
      </c>
      <c r="I35" s="5">
        <f t="shared" si="5"/>
        <v>0.20905814067612916</v>
      </c>
      <c r="J35" s="5">
        <f t="shared" si="6"/>
        <v>0.15234907033806433</v>
      </c>
      <c r="K35" s="22">
        <f t="shared" si="7"/>
        <v>0.1486090703380647</v>
      </c>
      <c r="M35" s="23">
        <v>3</v>
      </c>
      <c r="N35" s="24">
        <v>36.869100000000003</v>
      </c>
      <c r="O35" s="24">
        <v>18.001999999999999</v>
      </c>
      <c r="P35" s="24">
        <v>18.0532</v>
      </c>
      <c r="Q35" s="24">
        <f t="shared" si="8"/>
        <v>40.171073846375336</v>
      </c>
      <c r="R35" s="24">
        <f t="shared" si="9"/>
        <v>20.085536923187668</v>
      </c>
      <c r="S35" s="24">
        <f t="shared" si="10"/>
        <v>20.085536923187668</v>
      </c>
      <c r="T35" s="24">
        <f t="shared" si="11"/>
        <v>3.3019738463753328</v>
      </c>
      <c r="U35" s="24">
        <f t="shared" si="12"/>
        <v>2.083536923187669</v>
      </c>
      <c r="V35" s="25">
        <f t="shared" si="13"/>
        <v>2.0323369231876676</v>
      </c>
    </row>
    <row r="36" spans="2:40" x14ac:dyDescent="0.25">
      <c r="B36" s="21">
        <v>1.55</v>
      </c>
      <c r="C36" s="5">
        <v>9.1966300000000007</v>
      </c>
      <c r="D36" s="5">
        <v>4.5480799999999997</v>
      </c>
      <c r="E36" s="5">
        <v>4.5520100000000001</v>
      </c>
      <c r="F36" s="5">
        <f t="shared" si="2"/>
        <v>9.4229403651814838</v>
      </c>
      <c r="G36" s="5">
        <f t="shared" si="3"/>
        <v>4.7114701825907419</v>
      </c>
      <c r="H36" s="5">
        <f t="shared" si="4"/>
        <v>4.7114701825907419</v>
      </c>
      <c r="I36" s="5">
        <f t="shared" si="5"/>
        <v>0.22631036518148306</v>
      </c>
      <c r="J36" s="5">
        <f t="shared" si="6"/>
        <v>0.16339018259074223</v>
      </c>
      <c r="K36" s="22">
        <f t="shared" si="7"/>
        <v>0.15946018259074179</v>
      </c>
    </row>
    <row r="37" spans="2:40" ht="15.75" thickBot="1" x14ac:dyDescent="0.3">
      <c r="B37" s="21">
        <v>1.6</v>
      </c>
      <c r="C37" s="5">
        <v>9.6612899999999993</v>
      </c>
      <c r="D37" s="5">
        <v>4.7778799999999997</v>
      </c>
      <c r="E37" s="5">
        <v>4.782</v>
      </c>
      <c r="F37" s="5">
        <f t="shared" si="2"/>
        <v>9.9060648487902299</v>
      </c>
      <c r="G37" s="5">
        <f t="shared" si="3"/>
        <v>4.9530324243951149</v>
      </c>
      <c r="H37" s="5">
        <f t="shared" si="4"/>
        <v>4.9530324243951149</v>
      </c>
      <c r="I37" s="5">
        <f t="shared" si="5"/>
        <v>0.24477484879023059</v>
      </c>
      <c r="J37" s="5">
        <f t="shared" si="6"/>
        <v>0.17515242439511525</v>
      </c>
      <c r="K37" s="22">
        <f t="shared" si="7"/>
        <v>0.1710324243951149</v>
      </c>
      <c r="M37" s="1"/>
      <c r="N37" s="1"/>
      <c r="O37" s="1"/>
      <c r="P37" s="1"/>
      <c r="Q37" s="1"/>
      <c r="R37" s="1"/>
      <c r="S37" s="1"/>
    </row>
    <row r="38" spans="2:40" x14ac:dyDescent="0.25">
      <c r="B38" s="21">
        <v>1.65</v>
      </c>
      <c r="C38" s="5">
        <v>10.1494</v>
      </c>
      <c r="D38" s="5">
        <v>5.0192800000000002</v>
      </c>
      <c r="E38" s="5">
        <v>5.0236099999999997</v>
      </c>
      <c r="F38" s="5">
        <f t="shared" si="2"/>
        <v>10.413959654359697</v>
      </c>
      <c r="G38" s="5">
        <f t="shared" si="3"/>
        <v>5.2069798271798486</v>
      </c>
      <c r="H38" s="5">
        <f t="shared" si="4"/>
        <v>5.2069798271798486</v>
      </c>
      <c r="I38" s="5">
        <f t="shared" si="5"/>
        <v>0.2645596543596973</v>
      </c>
      <c r="J38" s="5">
        <f t="shared" si="6"/>
        <v>0.18769982717984846</v>
      </c>
      <c r="K38" s="22">
        <f t="shared" si="7"/>
        <v>0.18336982717984895</v>
      </c>
      <c r="M38" s="5" t="s">
        <v>13</v>
      </c>
      <c r="N38" s="5" t="s">
        <v>14</v>
      </c>
      <c r="O38" s="5" t="s">
        <v>15</v>
      </c>
      <c r="P38" s="1"/>
      <c r="Q38" s="1"/>
      <c r="R38" s="1"/>
      <c r="S38" s="1"/>
      <c r="AC38" s="94" t="s">
        <v>31</v>
      </c>
      <c r="AD38" s="95"/>
      <c r="AE38" s="95" t="s">
        <v>18</v>
      </c>
      <c r="AF38" s="95"/>
      <c r="AG38" s="95" t="s">
        <v>39</v>
      </c>
      <c r="AH38" s="95"/>
      <c r="AI38" s="95" t="s">
        <v>34</v>
      </c>
      <c r="AJ38" s="95"/>
      <c r="AK38" s="95" t="s">
        <v>20</v>
      </c>
      <c r="AL38" s="95"/>
      <c r="AM38" s="95"/>
      <c r="AN38" s="97"/>
    </row>
    <row r="39" spans="2:40" x14ac:dyDescent="0.25">
      <c r="B39" s="21">
        <v>1.7</v>
      </c>
      <c r="C39" s="5">
        <v>10.6622</v>
      </c>
      <c r="D39" s="5">
        <v>5.2728700000000002</v>
      </c>
      <c r="E39" s="5">
        <v>5.2774200000000002</v>
      </c>
      <c r="F39" s="5">
        <f t="shared" si="2"/>
        <v>10.9478947834544</v>
      </c>
      <c r="G39" s="5">
        <f t="shared" si="3"/>
        <v>5.4739473917271999</v>
      </c>
      <c r="H39" s="5">
        <f t="shared" si="4"/>
        <v>5.4739473917271999</v>
      </c>
      <c r="I39" s="5">
        <f t="shared" si="5"/>
        <v>0.28569478345439947</v>
      </c>
      <c r="J39" s="5">
        <f t="shared" si="6"/>
        <v>0.20107739172719974</v>
      </c>
      <c r="K39" s="22">
        <f t="shared" si="7"/>
        <v>0.19652739172719969</v>
      </c>
      <c r="M39" s="5">
        <v>0</v>
      </c>
      <c r="N39" s="5">
        <v>2</v>
      </c>
      <c r="O39" s="5">
        <v>1</v>
      </c>
      <c r="P39" s="1"/>
      <c r="Q39" s="1"/>
      <c r="R39" s="1"/>
      <c r="S39" s="1"/>
      <c r="AC39" s="96"/>
      <c r="AD39" s="74"/>
      <c r="AE39" s="74"/>
      <c r="AF39" s="74"/>
      <c r="AG39" s="74"/>
      <c r="AH39" s="74"/>
      <c r="AI39" s="74"/>
      <c r="AJ39" s="74"/>
      <c r="AK39" s="74" t="s">
        <v>21</v>
      </c>
      <c r="AL39" s="74"/>
      <c r="AM39" s="74" t="s">
        <v>38</v>
      </c>
      <c r="AN39" s="98"/>
    </row>
    <row r="40" spans="2:40" ht="15.75" thickBot="1" x14ac:dyDescent="0.3">
      <c r="B40" s="21">
        <v>1.75</v>
      </c>
      <c r="C40" s="5">
        <v>11.200900000000001</v>
      </c>
      <c r="D40" s="5">
        <v>5.5392900000000003</v>
      </c>
      <c r="E40" s="5">
        <v>5.54406</v>
      </c>
      <c r="F40" s="5">
        <f t="shared" si="2"/>
        <v>11.509205352011461</v>
      </c>
      <c r="G40" s="5">
        <f t="shared" si="3"/>
        <v>5.7546026760057307</v>
      </c>
      <c r="H40" s="5">
        <f t="shared" si="4"/>
        <v>5.7546026760057307</v>
      </c>
      <c r="I40" s="5">
        <f t="shared" si="5"/>
        <v>0.3083053520114607</v>
      </c>
      <c r="J40" s="5">
        <f t="shared" si="6"/>
        <v>0.21531267600573045</v>
      </c>
      <c r="K40" s="22">
        <f t="shared" si="7"/>
        <v>0.21054267600573073</v>
      </c>
      <c r="M40" s="1"/>
      <c r="N40" s="1"/>
      <c r="O40" s="1"/>
      <c r="P40" s="1"/>
      <c r="Q40" s="1"/>
      <c r="R40" s="1"/>
      <c r="S40" s="1"/>
      <c r="AC40" s="99">
        <f>MAX(I5:I65)</f>
        <v>1.7638738463753327</v>
      </c>
      <c r="AD40" s="92"/>
      <c r="AE40" s="92">
        <f>MAX(T5:T35)</f>
        <v>3.3019738463753328</v>
      </c>
      <c r="AF40" s="92"/>
      <c r="AG40" s="92">
        <f>AVERAGE(I5:I65)</f>
        <v>0.419170383035948</v>
      </c>
      <c r="AH40" s="92"/>
      <c r="AI40" s="92">
        <f>AVERAGE(T5:T35)</f>
        <v>0.8054072472978504</v>
      </c>
      <c r="AJ40" s="92"/>
      <c r="AK40" s="92">
        <f>AE40/AC40</f>
        <v>1.8720011372472662</v>
      </c>
      <c r="AL40" s="92"/>
      <c r="AM40" s="92">
        <f>AI40/AG40</f>
        <v>1.9214316657214277</v>
      </c>
      <c r="AN40" s="93"/>
    </row>
    <row r="41" spans="2:40" x14ac:dyDescent="0.25">
      <c r="B41" s="21">
        <v>1.8</v>
      </c>
      <c r="C41" s="5">
        <v>11.7669</v>
      </c>
      <c r="D41" s="5">
        <v>5.8191600000000001</v>
      </c>
      <c r="E41" s="5">
        <v>5.8241800000000001</v>
      </c>
      <c r="F41" s="5">
        <f t="shared" si="2"/>
        <v>12.099294928825893</v>
      </c>
      <c r="G41" s="5">
        <f t="shared" si="3"/>
        <v>6.0496474644129465</v>
      </c>
      <c r="H41" s="5">
        <f t="shared" si="4"/>
        <v>6.0496474644129465</v>
      </c>
      <c r="I41" s="5">
        <f t="shared" si="5"/>
        <v>0.33239492882589339</v>
      </c>
      <c r="J41" s="5">
        <f t="shared" si="6"/>
        <v>0.23048746441294643</v>
      </c>
      <c r="K41" s="22">
        <f t="shared" si="7"/>
        <v>0.22546746441294641</v>
      </c>
      <c r="M41" s="1"/>
      <c r="N41" s="1"/>
      <c r="O41" s="1"/>
      <c r="P41" s="1"/>
      <c r="Q41" s="1"/>
      <c r="R41" s="1"/>
      <c r="S41" s="1"/>
    </row>
    <row r="42" spans="2:40" ht="15.75" thickBot="1" x14ac:dyDescent="0.3">
      <c r="B42" s="21">
        <v>1.85</v>
      </c>
      <c r="C42" s="5">
        <v>12.3614</v>
      </c>
      <c r="D42" s="5">
        <v>6.1131700000000002</v>
      </c>
      <c r="E42" s="5">
        <v>6.1184399999999997</v>
      </c>
      <c r="F42" s="5">
        <f t="shared" si="2"/>
        <v>12.719639045203664</v>
      </c>
      <c r="G42" s="5">
        <f t="shared" si="3"/>
        <v>6.3598195226018319</v>
      </c>
      <c r="H42" s="5">
        <f t="shared" si="4"/>
        <v>6.3598195226018319</v>
      </c>
      <c r="I42" s="5">
        <f t="shared" si="5"/>
        <v>0.35823904520366412</v>
      </c>
      <c r="J42" s="5">
        <f t="shared" si="6"/>
        <v>0.24664952260183171</v>
      </c>
      <c r="K42" s="22">
        <f t="shared" si="7"/>
        <v>0.24137952260183226</v>
      </c>
    </row>
    <row r="43" spans="2:40" x14ac:dyDescent="0.25">
      <c r="B43" s="21">
        <v>1.9</v>
      </c>
      <c r="C43" s="5">
        <v>12.985900000000001</v>
      </c>
      <c r="D43" s="5">
        <v>6.42204</v>
      </c>
      <c r="E43" s="5">
        <v>6.4275799999999998</v>
      </c>
      <c r="F43" s="5">
        <f t="shared" si="2"/>
        <v>13.371788884558537</v>
      </c>
      <c r="G43" s="5">
        <f t="shared" si="3"/>
        <v>6.6858944422792685</v>
      </c>
      <c r="H43" s="5">
        <f t="shared" si="4"/>
        <v>6.6858944422792685</v>
      </c>
      <c r="I43" s="5">
        <f t="shared" si="5"/>
        <v>0.3858888845585362</v>
      </c>
      <c r="J43" s="5">
        <f t="shared" si="6"/>
        <v>0.26385444227926858</v>
      </c>
      <c r="K43" s="22">
        <f t="shared" si="7"/>
        <v>0.2583144422792687</v>
      </c>
      <c r="M43" s="50" t="s">
        <v>24</v>
      </c>
      <c r="N43" s="51"/>
      <c r="O43" s="51"/>
      <c r="P43" s="51"/>
      <c r="Q43" s="52"/>
    </row>
    <row r="44" spans="2:40" ht="15.75" thickBot="1" x14ac:dyDescent="0.3">
      <c r="B44" s="21">
        <v>1.95</v>
      </c>
      <c r="C44" s="5">
        <v>13.641999999999999</v>
      </c>
      <c r="D44" s="5">
        <v>6.7465099999999998</v>
      </c>
      <c r="E44" s="5">
        <v>6.7523299999999997</v>
      </c>
      <c r="F44" s="5">
        <f t="shared" si="2"/>
        <v>14.057375161178586</v>
      </c>
      <c r="G44" s="5">
        <f t="shared" si="3"/>
        <v>7.0286875805892928</v>
      </c>
      <c r="H44" s="5">
        <f t="shared" si="4"/>
        <v>7.0286875805892928</v>
      </c>
      <c r="I44" s="5">
        <f t="shared" si="5"/>
        <v>0.41537516117858608</v>
      </c>
      <c r="J44" s="5">
        <f t="shared" si="6"/>
        <v>0.28217758058929299</v>
      </c>
      <c r="K44" s="22">
        <f t="shared" si="7"/>
        <v>0.27635758058929305</v>
      </c>
      <c r="M44" s="53"/>
      <c r="N44" s="54"/>
      <c r="O44" s="54"/>
      <c r="P44" s="54"/>
      <c r="Q44" s="55"/>
    </row>
    <row r="45" spans="2:40" x14ac:dyDescent="0.25">
      <c r="B45" s="21">
        <v>2</v>
      </c>
      <c r="C45" s="5">
        <v>14.331300000000001</v>
      </c>
      <c r="D45" s="5">
        <v>7.0873799999999996</v>
      </c>
      <c r="E45" s="5">
        <v>7.0934900000000001</v>
      </c>
      <c r="F45" s="5">
        <f t="shared" si="2"/>
        <v>14.778112197861301</v>
      </c>
      <c r="G45" s="5">
        <f t="shared" si="3"/>
        <v>7.3890560989306504</v>
      </c>
      <c r="H45" s="5">
        <f t="shared" si="4"/>
        <v>7.3890560989306504</v>
      </c>
      <c r="I45" s="5">
        <f t="shared" si="5"/>
        <v>0.44681219786130022</v>
      </c>
      <c r="J45" s="5">
        <f t="shared" si="6"/>
        <v>0.30167609893065084</v>
      </c>
      <c r="K45" s="22">
        <f t="shared" si="7"/>
        <v>0.29556609893065033</v>
      </c>
      <c r="M45" s="56"/>
      <c r="N45" s="57"/>
      <c r="O45" s="57"/>
      <c r="P45" s="57"/>
      <c r="Q45" s="58"/>
      <c r="R45" s="1"/>
      <c r="S45" s="1"/>
      <c r="T45" s="1"/>
      <c r="U45" s="1"/>
      <c r="V45" s="1"/>
      <c r="W45" s="1"/>
      <c r="X45" s="1"/>
    </row>
    <row r="46" spans="2:40" x14ac:dyDescent="0.25">
      <c r="B46" s="21">
        <v>2.0499999999999998</v>
      </c>
      <c r="C46" s="5">
        <v>15.055400000000001</v>
      </c>
      <c r="D46" s="5">
        <v>7.4454700000000003</v>
      </c>
      <c r="E46" s="5">
        <v>7.4518899999999997</v>
      </c>
      <c r="F46" s="5">
        <f t="shared" si="2"/>
        <v>15.535802212613541</v>
      </c>
      <c r="G46" s="5">
        <f t="shared" si="3"/>
        <v>7.7679011063067707</v>
      </c>
      <c r="H46" s="5">
        <f t="shared" si="4"/>
        <v>7.7679011063067707</v>
      </c>
      <c r="I46" s="5">
        <f t="shared" si="5"/>
        <v>0.48040221261354077</v>
      </c>
      <c r="J46" s="5">
        <f t="shared" si="6"/>
        <v>0.32243110630677041</v>
      </c>
      <c r="K46" s="22">
        <f t="shared" si="7"/>
        <v>0.31601110630677098</v>
      </c>
      <c r="M46" s="59"/>
      <c r="N46" s="60"/>
      <c r="O46" s="60"/>
      <c r="P46" s="60"/>
      <c r="Q46" s="61"/>
    </row>
    <row r="47" spans="2:40" x14ac:dyDescent="0.25">
      <c r="B47" s="21">
        <v>2.1</v>
      </c>
      <c r="C47" s="5">
        <v>15.8161</v>
      </c>
      <c r="D47" s="5">
        <v>7.82165</v>
      </c>
      <c r="E47" s="5">
        <v>7.8283899999999997</v>
      </c>
      <c r="F47" s="5">
        <f t="shared" si="2"/>
        <v>16.332339825135303</v>
      </c>
      <c r="G47" s="5">
        <f t="shared" si="3"/>
        <v>8.1661699125676517</v>
      </c>
      <c r="H47" s="5">
        <f t="shared" si="4"/>
        <v>8.1661699125676517</v>
      </c>
      <c r="I47" s="5">
        <f t="shared" si="5"/>
        <v>0.51623982513530287</v>
      </c>
      <c r="J47" s="5">
        <f t="shared" si="6"/>
        <v>0.34451991256765169</v>
      </c>
      <c r="K47" s="22">
        <f t="shared" si="7"/>
        <v>0.33777991256765194</v>
      </c>
      <c r="M47" s="59"/>
      <c r="N47" s="60"/>
      <c r="O47" s="60"/>
      <c r="P47" s="60"/>
      <c r="Q47" s="61"/>
    </row>
    <row r="48" spans="2:40" x14ac:dyDescent="0.25">
      <c r="B48" s="21">
        <v>2.15</v>
      </c>
      <c r="C48" s="5">
        <v>16.615200000000002</v>
      </c>
      <c r="D48" s="5">
        <v>8.2168299999999999</v>
      </c>
      <c r="E48" s="5">
        <v>8.2239199999999997</v>
      </c>
      <c r="F48" s="5">
        <f t="shared" si="2"/>
        <v>17.169716794355786</v>
      </c>
      <c r="G48" s="5">
        <f t="shared" si="3"/>
        <v>8.5848583971778929</v>
      </c>
      <c r="H48" s="5">
        <f t="shared" si="4"/>
        <v>8.5848583971778929</v>
      </c>
      <c r="I48" s="5">
        <f t="shared" si="5"/>
        <v>0.55451679435578427</v>
      </c>
      <c r="J48" s="5">
        <f t="shared" si="6"/>
        <v>0.36802839717789304</v>
      </c>
      <c r="K48" s="22">
        <f t="shared" si="7"/>
        <v>0.36093839717789322</v>
      </c>
      <c r="M48" s="59"/>
      <c r="N48" s="60"/>
      <c r="O48" s="60"/>
      <c r="P48" s="60"/>
      <c r="Q48" s="61"/>
    </row>
    <row r="49" spans="2:24" x14ac:dyDescent="0.25">
      <c r="B49" s="21">
        <v>2.2000000000000002</v>
      </c>
      <c r="C49" s="5">
        <v>17.454699999999999</v>
      </c>
      <c r="D49" s="5">
        <v>8.6319900000000001</v>
      </c>
      <c r="E49" s="5">
        <v>8.6394300000000008</v>
      </c>
      <c r="F49" s="5">
        <f t="shared" si="2"/>
        <v>18.050026998868244</v>
      </c>
      <c r="G49" s="5">
        <f t="shared" si="3"/>
        <v>9.025013499434122</v>
      </c>
      <c r="H49" s="5">
        <f t="shared" si="4"/>
        <v>9.025013499434122</v>
      </c>
      <c r="I49" s="5">
        <f t="shared" si="5"/>
        <v>0.59532699886824503</v>
      </c>
      <c r="J49" s="5">
        <f t="shared" si="6"/>
        <v>0.39302349943412196</v>
      </c>
      <c r="K49" s="22">
        <f t="shared" si="7"/>
        <v>0.38558349943412118</v>
      </c>
      <c r="M49" s="59"/>
      <c r="N49" s="60"/>
      <c r="O49" s="60"/>
      <c r="P49" s="60"/>
      <c r="Q49" s="61"/>
      <c r="R49" s="1"/>
      <c r="S49" s="1"/>
      <c r="T49" s="1"/>
      <c r="U49" s="1"/>
      <c r="V49" s="1"/>
      <c r="W49" s="1"/>
      <c r="X49" s="1"/>
    </row>
    <row r="50" spans="2:24" x14ac:dyDescent="0.25">
      <c r="B50" s="21">
        <v>2.25</v>
      </c>
      <c r="C50" s="5">
        <v>18.336600000000001</v>
      </c>
      <c r="D50" s="5">
        <v>9.0681200000000004</v>
      </c>
      <c r="E50" s="5">
        <v>9.0759399999999992</v>
      </c>
      <c r="F50" s="5">
        <f t="shared" si="2"/>
        <v>18.975471672717052</v>
      </c>
      <c r="G50" s="5">
        <f t="shared" si="3"/>
        <v>9.4877358363585262</v>
      </c>
      <c r="H50" s="5">
        <f t="shared" si="4"/>
        <v>9.4877358363585262</v>
      </c>
      <c r="I50" s="5">
        <f t="shared" si="5"/>
        <v>0.63887167271705181</v>
      </c>
      <c r="J50" s="5">
        <f t="shared" si="6"/>
        <v>0.41961583635852584</v>
      </c>
      <c r="K50" s="22">
        <f t="shared" si="7"/>
        <v>0.41179583635852701</v>
      </c>
      <c r="M50" s="59"/>
      <c r="N50" s="60"/>
      <c r="O50" s="60"/>
      <c r="P50" s="60"/>
      <c r="Q50" s="61"/>
    </row>
    <row r="51" spans="2:24" x14ac:dyDescent="0.25">
      <c r="B51" s="21">
        <v>2.2999999999999998</v>
      </c>
      <c r="C51" s="5">
        <v>19.263000000000002</v>
      </c>
      <c r="D51" s="5">
        <v>9.5262899999999995</v>
      </c>
      <c r="E51" s="5">
        <v>9.5344999999999995</v>
      </c>
      <c r="F51" s="5">
        <f t="shared" si="2"/>
        <v>19.948364909629436</v>
      </c>
      <c r="G51" s="5">
        <f t="shared" si="3"/>
        <v>9.9741824548147182</v>
      </c>
      <c r="H51" s="5">
        <f t="shared" si="4"/>
        <v>9.9741824548147182</v>
      </c>
      <c r="I51" s="5">
        <f t="shared" si="5"/>
        <v>0.68536490962943475</v>
      </c>
      <c r="J51" s="5">
        <f t="shared" si="6"/>
        <v>0.44789245481471873</v>
      </c>
      <c r="K51" s="22">
        <f t="shared" si="7"/>
        <v>0.43968245481471868</v>
      </c>
      <c r="M51" s="59"/>
      <c r="N51" s="60"/>
      <c r="O51" s="60"/>
      <c r="P51" s="60"/>
      <c r="Q51" s="61"/>
    </row>
    <row r="52" spans="2:24" x14ac:dyDescent="0.25">
      <c r="B52" s="21">
        <v>2.35</v>
      </c>
      <c r="C52" s="5">
        <v>20.2363</v>
      </c>
      <c r="D52" s="5">
        <v>10.0076</v>
      </c>
      <c r="E52" s="5">
        <v>10.0162</v>
      </c>
      <c r="F52" s="5">
        <f t="shared" si="2"/>
        <v>20.971139449455151</v>
      </c>
      <c r="G52" s="5">
        <f t="shared" si="3"/>
        <v>10.485569724727576</v>
      </c>
      <c r="H52" s="5">
        <f t="shared" si="4"/>
        <v>10.485569724727576</v>
      </c>
      <c r="I52" s="5">
        <f t="shared" si="5"/>
        <v>0.73483944945515134</v>
      </c>
      <c r="J52" s="5">
        <f t="shared" si="6"/>
        <v>0.4779697247275756</v>
      </c>
      <c r="K52" s="22">
        <f t="shared" si="7"/>
        <v>0.4693697247275761</v>
      </c>
      <c r="M52" s="59"/>
      <c r="N52" s="60"/>
      <c r="O52" s="60"/>
      <c r="P52" s="60"/>
      <c r="Q52" s="61"/>
    </row>
    <row r="53" spans="2:24" x14ac:dyDescent="0.25">
      <c r="B53" s="21">
        <v>2.4</v>
      </c>
      <c r="C53" s="5">
        <v>21.258700000000001</v>
      </c>
      <c r="D53" s="5">
        <v>10.513199999999999</v>
      </c>
      <c r="E53" s="5">
        <v>10.5223</v>
      </c>
      <c r="F53" s="5">
        <f t="shared" si="2"/>
        <v>22.046352761283202</v>
      </c>
      <c r="G53" s="5">
        <f t="shared" si="3"/>
        <v>11.023176380641601</v>
      </c>
      <c r="H53" s="5">
        <f t="shared" si="4"/>
        <v>11.023176380641601</v>
      </c>
      <c r="I53" s="5">
        <f t="shared" si="5"/>
        <v>0.78765276128320139</v>
      </c>
      <c r="J53" s="5">
        <f t="shared" si="6"/>
        <v>0.50997638064160178</v>
      </c>
      <c r="K53" s="22">
        <f t="shared" si="7"/>
        <v>0.50087638064160167</v>
      </c>
      <c r="M53" s="59"/>
      <c r="N53" s="60"/>
      <c r="O53" s="60"/>
      <c r="P53" s="60"/>
      <c r="Q53" s="61"/>
      <c r="R53" s="1"/>
      <c r="S53" s="1"/>
    </row>
    <row r="54" spans="2:24" x14ac:dyDescent="0.25">
      <c r="B54" s="21">
        <v>2.4500000000000002</v>
      </c>
      <c r="C54" s="5">
        <v>22.332799999999999</v>
      </c>
      <c r="D54" s="5">
        <v>11.0444</v>
      </c>
      <c r="E54" s="5">
        <v>11.053900000000001</v>
      </c>
      <c r="F54" s="5">
        <f t="shared" si="2"/>
        <v>23.176693438446783</v>
      </c>
      <c r="G54" s="5">
        <f t="shared" si="3"/>
        <v>11.588346719223392</v>
      </c>
      <c r="H54" s="5">
        <f t="shared" si="4"/>
        <v>11.588346719223392</v>
      </c>
      <c r="I54" s="5">
        <f t="shared" si="5"/>
        <v>0.84389343844678422</v>
      </c>
      <c r="J54" s="5">
        <f t="shared" si="6"/>
        <v>0.54394671922339199</v>
      </c>
      <c r="K54" s="22">
        <f t="shared" si="7"/>
        <v>0.53444671922339104</v>
      </c>
      <c r="M54" s="59"/>
      <c r="N54" s="60"/>
      <c r="O54" s="60"/>
      <c r="P54" s="60"/>
      <c r="Q54" s="61"/>
      <c r="R54" s="1"/>
      <c r="S54" s="1"/>
    </row>
    <row r="55" spans="2:24" ht="15.75" thickBot="1" x14ac:dyDescent="0.3">
      <c r="B55" s="21">
        <v>2.5</v>
      </c>
      <c r="C55" s="5">
        <v>23.461200000000002</v>
      </c>
      <c r="D55" s="5">
        <v>11.602399999999999</v>
      </c>
      <c r="E55" s="5">
        <v>11.612399999999999</v>
      </c>
      <c r="F55" s="5">
        <f t="shared" si="2"/>
        <v>24.364987921406946</v>
      </c>
      <c r="G55" s="5">
        <f t="shared" si="3"/>
        <v>12.182493960703473</v>
      </c>
      <c r="H55" s="5">
        <f t="shared" si="4"/>
        <v>12.182493960703473</v>
      </c>
      <c r="I55" s="5">
        <f t="shared" si="5"/>
        <v>0.90378792140694486</v>
      </c>
      <c r="J55" s="5">
        <f t="shared" si="6"/>
        <v>0.58009396070347385</v>
      </c>
      <c r="K55" s="22">
        <f t="shared" si="7"/>
        <v>0.57009396070347407</v>
      </c>
      <c r="M55" s="62"/>
      <c r="N55" s="63"/>
      <c r="O55" s="63"/>
      <c r="P55" s="63"/>
      <c r="Q55" s="64"/>
      <c r="R55" s="1"/>
      <c r="S55" s="1"/>
    </row>
    <row r="56" spans="2:24" x14ac:dyDescent="0.25">
      <c r="B56" s="21">
        <v>2.5499999999999998</v>
      </c>
      <c r="C56" s="5">
        <v>24.6465</v>
      </c>
      <c r="D56" s="5">
        <v>12.188599999999999</v>
      </c>
      <c r="E56" s="5">
        <v>12.199199999999999</v>
      </c>
      <c r="F56" s="5">
        <f t="shared" si="2"/>
        <v>25.614207565326058</v>
      </c>
      <c r="G56" s="5">
        <f t="shared" si="3"/>
        <v>12.807103782663029</v>
      </c>
      <c r="H56" s="5">
        <f t="shared" si="4"/>
        <v>12.807103782663029</v>
      </c>
      <c r="I56" s="5">
        <f t="shared" si="5"/>
        <v>0.96770756532605873</v>
      </c>
      <c r="J56" s="5">
        <f t="shared" si="6"/>
        <v>0.61850378266302997</v>
      </c>
      <c r="K56" s="22">
        <f t="shared" si="7"/>
        <v>0.6079037826630298</v>
      </c>
      <c r="M56" s="65" t="s">
        <v>25</v>
      </c>
      <c r="N56" s="66"/>
      <c r="O56" s="66"/>
      <c r="P56" s="66"/>
      <c r="Q56" s="67"/>
      <c r="R56" s="1"/>
      <c r="S56" s="1"/>
    </row>
    <row r="57" spans="2:24" ht="15.75" thickBot="1" x14ac:dyDescent="0.3">
      <c r="B57" s="21">
        <v>2.6</v>
      </c>
      <c r="C57" s="5">
        <v>25.8918</v>
      </c>
      <c r="D57" s="5">
        <v>12.804500000000001</v>
      </c>
      <c r="E57" s="5">
        <v>12.8155</v>
      </c>
      <c r="F57" s="5">
        <f t="shared" si="2"/>
        <v>26.927476070003383</v>
      </c>
      <c r="G57" s="5">
        <f t="shared" si="3"/>
        <v>13.463738035001692</v>
      </c>
      <c r="H57" s="5">
        <f t="shared" si="4"/>
        <v>13.463738035001692</v>
      </c>
      <c r="I57" s="5">
        <f t="shared" si="5"/>
        <v>1.0356760700033831</v>
      </c>
      <c r="J57" s="5">
        <f t="shared" si="6"/>
        <v>0.65923803500169065</v>
      </c>
      <c r="K57" s="22">
        <f t="shared" si="7"/>
        <v>0.64823803500169142</v>
      </c>
      <c r="M57" s="87"/>
      <c r="N57" s="88"/>
      <c r="O57" s="88"/>
      <c r="P57" s="88"/>
      <c r="Q57" s="89"/>
      <c r="R57" s="1"/>
      <c r="S57" s="1"/>
    </row>
    <row r="58" spans="2:24" x14ac:dyDescent="0.25">
      <c r="B58" s="21">
        <v>2.65</v>
      </c>
      <c r="C58" s="5">
        <v>27.2</v>
      </c>
      <c r="D58" s="5">
        <v>13.4514</v>
      </c>
      <c r="E58" s="5">
        <v>13.462999999999999</v>
      </c>
      <c r="F58" s="5">
        <f t="shared" si="2"/>
        <v>28.308077290751601</v>
      </c>
      <c r="G58" s="5">
        <f t="shared" si="3"/>
        <v>14.154038645375801</v>
      </c>
      <c r="H58" s="5">
        <f t="shared" si="4"/>
        <v>14.154038645375801</v>
      </c>
      <c r="I58" s="5">
        <f t="shared" si="5"/>
        <v>1.1080772907516021</v>
      </c>
      <c r="J58" s="5">
        <f t="shared" si="6"/>
        <v>0.70263864537580112</v>
      </c>
      <c r="K58" s="22">
        <f t="shared" si="7"/>
        <v>0.69103864537580151</v>
      </c>
      <c r="M58" s="56"/>
      <c r="N58" s="57"/>
      <c r="O58" s="57"/>
      <c r="P58" s="57"/>
      <c r="Q58" s="58"/>
      <c r="R58" s="1"/>
      <c r="S58" s="1"/>
    </row>
    <row r="59" spans="2:24" x14ac:dyDescent="0.25">
      <c r="B59" s="21">
        <v>2.7</v>
      </c>
      <c r="C59" s="5">
        <v>28.574200000000001</v>
      </c>
      <c r="D59" s="5">
        <v>14.131</v>
      </c>
      <c r="E59" s="5">
        <v>14.1432</v>
      </c>
      <c r="F59" s="5">
        <f t="shared" si="2"/>
        <v>29.759463449745674</v>
      </c>
      <c r="G59" s="5">
        <f t="shared" si="3"/>
        <v>14.879731724872837</v>
      </c>
      <c r="H59" s="5">
        <f t="shared" si="4"/>
        <v>14.879731724872837</v>
      </c>
      <c r="I59" s="5">
        <f t="shared" si="5"/>
        <v>1.1852634497456727</v>
      </c>
      <c r="J59" s="5">
        <f t="shared" si="6"/>
        <v>0.74873172487283668</v>
      </c>
      <c r="K59" s="22">
        <f t="shared" si="7"/>
        <v>0.73653172487283669</v>
      </c>
      <c r="M59" s="59"/>
      <c r="N59" s="60"/>
      <c r="O59" s="60"/>
      <c r="P59" s="60"/>
      <c r="Q59" s="61"/>
      <c r="R59" s="1"/>
      <c r="S59" s="1"/>
    </row>
    <row r="60" spans="2:24" x14ac:dyDescent="0.25">
      <c r="B60" s="21">
        <v>2.75</v>
      </c>
      <c r="C60" s="5">
        <v>30.018000000000001</v>
      </c>
      <c r="D60" s="5">
        <v>14.845000000000001</v>
      </c>
      <c r="E60" s="5">
        <v>14.857799999999999</v>
      </c>
      <c r="F60" s="5">
        <f t="shared" si="2"/>
        <v>31.285263768376343</v>
      </c>
      <c r="G60" s="5">
        <f t="shared" si="3"/>
        <v>15.642631884188171</v>
      </c>
      <c r="H60" s="5">
        <f t="shared" si="4"/>
        <v>15.642631884188171</v>
      </c>
      <c r="I60" s="5">
        <f t="shared" si="5"/>
        <v>1.2672637683763419</v>
      </c>
      <c r="J60" s="5">
        <f t="shared" si="6"/>
        <v>0.79763188418817066</v>
      </c>
      <c r="K60" s="22">
        <f t="shared" si="7"/>
        <v>0.78483188418817207</v>
      </c>
      <c r="M60" s="59"/>
      <c r="N60" s="60"/>
      <c r="O60" s="60"/>
      <c r="P60" s="60"/>
      <c r="Q60" s="61"/>
      <c r="R60" s="1"/>
      <c r="S60" s="1"/>
    </row>
    <row r="61" spans="2:24" x14ac:dyDescent="0.25">
      <c r="B61" s="21">
        <v>2.8</v>
      </c>
      <c r="C61" s="5">
        <v>31.534600000000001</v>
      </c>
      <c r="D61" s="5">
        <v>15.5951</v>
      </c>
      <c r="E61" s="5">
        <v>15.608499999999999</v>
      </c>
      <c r="F61" s="5">
        <f t="shared" si="2"/>
        <v>32.889293542194096</v>
      </c>
      <c r="G61" s="5">
        <f t="shared" si="3"/>
        <v>16.444646771097048</v>
      </c>
      <c r="H61" s="5">
        <f t="shared" si="4"/>
        <v>16.444646771097048</v>
      </c>
      <c r="I61" s="5">
        <f t="shared" si="5"/>
        <v>1.3546935421940951</v>
      </c>
      <c r="J61" s="5">
        <f t="shared" si="6"/>
        <v>0.84954677109704768</v>
      </c>
      <c r="K61" s="22">
        <f t="shared" si="7"/>
        <v>0.83614677109704871</v>
      </c>
      <c r="M61" s="59"/>
      <c r="N61" s="60"/>
      <c r="O61" s="60"/>
      <c r="P61" s="60"/>
      <c r="Q61" s="61"/>
      <c r="R61" s="1"/>
      <c r="S61" s="1"/>
    </row>
    <row r="62" spans="2:24" x14ac:dyDescent="0.25">
      <c r="B62" s="21">
        <v>2.85</v>
      </c>
      <c r="C62" s="5">
        <v>33.127899999999997</v>
      </c>
      <c r="D62" s="5">
        <v>16.382999999999999</v>
      </c>
      <c r="E62" s="5">
        <v>16.397099999999998</v>
      </c>
      <c r="F62" s="5">
        <f t="shared" si="2"/>
        <v>34.575563681135279</v>
      </c>
      <c r="G62" s="5">
        <f t="shared" si="3"/>
        <v>17.287781840567639</v>
      </c>
      <c r="H62" s="5">
        <f t="shared" si="4"/>
        <v>17.287781840567639</v>
      </c>
      <c r="I62" s="5">
        <f t="shared" si="5"/>
        <v>1.4476636811352819</v>
      </c>
      <c r="J62" s="5">
        <f t="shared" si="6"/>
        <v>0.90478184056764022</v>
      </c>
      <c r="K62" s="22">
        <f t="shared" si="7"/>
        <v>0.8906818405676411</v>
      </c>
      <c r="M62" s="59"/>
      <c r="N62" s="60"/>
      <c r="O62" s="60"/>
      <c r="P62" s="60"/>
      <c r="Q62" s="61"/>
      <c r="R62" s="1"/>
      <c r="S62" s="1"/>
    </row>
    <row r="63" spans="2:24" ht="15.75" thickBot="1" x14ac:dyDescent="0.3">
      <c r="B63" s="21">
        <v>2.9</v>
      </c>
      <c r="C63" s="5">
        <v>34.801699999999997</v>
      </c>
      <c r="D63" s="5">
        <v>17.210699999999999</v>
      </c>
      <c r="E63" s="5">
        <v>17.2256</v>
      </c>
      <c r="F63" s="5">
        <f t="shared" si="2"/>
        <v>36.348290738886121</v>
      </c>
      <c r="G63" s="5">
        <f t="shared" si="3"/>
        <v>18.17414536944306</v>
      </c>
      <c r="H63" s="5">
        <f t="shared" si="4"/>
        <v>18.17414536944306</v>
      </c>
      <c r="I63" s="5">
        <f t="shared" si="5"/>
        <v>1.546590738886124</v>
      </c>
      <c r="J63" s="5">
        <f t="shared" si="6"/>
        <v>0.96344536944306114</v>
      </c>
      <c r="K63" s="22">
        <f t="shared" si="7"/>
        <v>0.94854536944306034</v>
      </c>
      <c r="M63" s="62"/>
      <c r="N63" s="63"/>
      <c r="O63" s="63"/>
      <c r="P63" s="63"/>
      <c r="Q63" s="64"/>
      <c r="R63" s="1"/>
      <c r="S63" s="1"/>
    </row>
    <row r="64" spans="2:24" x14ac:dyDescent="0.25">
      <c r="B64" s="21">
        <v>2.95</v>
      </c>
      <c r="C64" s="5">
        <v>36.56</v>
      </c>
      <c r="D64" s="5">
        <v>18.080300000000001</v>
      </c>
      <c r="E64" s="5">
        <v>18.0959</v>
      </c>
      <c r="F64" s="5">
        <f t="shared" si="2"/>
        <v>38.211907456463301</v>
      </c>
      <c r="G64" s="5">
        <f t="shared" si="3"/>
        <v>19.105953728231651</v>
      </c>
      <c r="H64" s="5">
        <f t="shared" si="4"/>
        <v>19.105953728231651</v>
      </c>
      <c r="I64" s="5">
        <f t="shared" si="5"/>
        <v>1.6519074564632987</v>
      </c>
      <c r="J64" s="5">
        <f t="shared" si="6"/>
        <v>1.0256537282316494</v>
      </c>
      <c r="K64" s="22">
        <f t="shared" si="7"/>
        <v>1.0100537282316502</v>
      </c>
      <c r="M64" s="29"/>
      <c r="N64" s="29"/>
      <c r="O64" s="29"/>
      <c r="P64" s="29"/>
      <c r="Q64" s="29"/>
      <c r="R64" s="1"/>
      <c r="S64" s="1"/>
    </row>
    <row r="65" spans="2:19" ht="15.75" thickBot="1" x14ac:dyDescent="0.3">
      <c r="B65" s="23">
        <v>3</v>
      </c>
      <c r="C65" s="24">
        <v>38.407200000000003</v>
      </c>
      <c r="D65" s="24">
        <v>18.9938</v>
      </c>
      <c r="E65" s="24">
        <v>19.010200000000001</v>
      </c>
      <c r="F65" s="24">
        <f t="shared" si="2"/>
        <v>40.171073846375336</v>
      </c>
      <c r="G65" s="24">
        <f t="shared" si="3"/>
        <v>20.085536923187668</v>
      </c>
      <c r="H65" s="24">
        <f t="shared" si="4"/>
        <v>20.085536923187668</v>
      </c>
      <c r="I65" s="24">
        <f t="shared" si="5"/>
        <v>1.7638738463753327</v>
      </c>
      <c r="J65" s="24">
        <f t="shared" si="6"/>
        <v>1.0917369231876677</v>
      </c>
      <c r="K65" s="25">
        <f t="shared" si="7"/>
        <v>1.0753369231876668</v>
      </c>
      <c r="M65" s="29"/>
      <c r="N65" s="29"/>
      <c r="O65" s="29"/>
      <c r="P65" s="29"/>
      <c r="Q65" s="29"/>
      <c r="R65" s="1"/>
      <c r="S65" s="1"/>
    </row>
    <row r="66" spans="2:19" x14ac:dyDescent="0.25">
      <c r="B66" s="6"/>
      <c r="D66" s="1"/>
      <c r="E66" s="1"/>
      <c r="F66" s="1"/>
      <c r="G66" s="1"/>
      <c r="H66" s="1"/>
      <c r="I66" s="1"/>
      <c r="J66" s="1"/>
    </row>
    <row r="82" spans="29:40" ht="15.75" thickBot="1" x14ac:dyDescent="0.3"/>
    <row r="83" spans="29:40" x14ac:dyDescent="0.25">
      <c r="AC83" s="94" t="s">
        <v>32</v>
      </c>
      <c r="AD83" s="95"/>
      <c r="AE83" s="95" t="s">
        <v>22</v>
      </c>
      <c r="AF83" s="95"/>
      <c r="AG83" s="95" t="s">
        <v>40</v>
      </c>
      <c r="AH83" s="95"/>
      <c r="AI83" s="95" t="s">
        <v>36</v>
      </c>
      <c r="AJ83" s="95"/>
      <c r="AK83" s="95" t="s">
        <v>20</v>
      </c>
      <c r="AL83" s="95"/>
      <c r="AM83" s="95"/>
      <c r="AN83" s="97"/>
    </row>
    <row r="84" spans="29:40" x14ac:dyDescent="0.25">
      <c r="AC84" s="96"/>
      <c r="AD84" s="74"/>
      <c r="AE84" s="74"/>
      <c r="AF84" s="74"/>
      <c r="AG84" s="74"/>
      <c r="AH84" s="74"/>
      <c r="AI84" s="74"/>
      <c r="AJ84" s="74"/>
      <c r="AK84" s="74" t="s">
        <v>21</v>
      </c>
      <c r="AL84" s="74"/>
      <c r="AM84" s="74" t="s">
        <v>38</v>
      </c>
      <c r="AN84" s="98"/>
    </row>
    <row r="85" spans="29:40" ht="15.75" thickBot="1" x14ac:dyDescent="0.3">
      <c r="AC85" s="85">
        <f>MAX(J5:J65)</f>
        <v>1.0917369231876677</v>
      </c>
      <c r="AD85" s="86"/>
      <c r="AE85" s="90">
        <f>MAX(U5:U35)</f>
        <v>2.083536923187669</v>
      </c>
      <c r="AF85" s="86"/>
      <c r="AG85" s="90">
        <f>AVERAGE(J5:J65)</f>
        <v>0.27683502758354789</v>
      </c>
      <c r="AH85" s="86"/>
      <c r="AI85" s="90">
        <f>AVERAGE(U5:U35)</f>
        <v>0.54465765590698978</v>
      </c>
      <c r="AJ85" s="86"/>
      <c r="AK85" s="92">
        <f>AE85/AC85</f>
        <v>1.9084606180618411</v>
      </c>
      <c r="AL85" s="92"/>
      <c r="AM85" s="92">
        <f>AI85/AG85</f>
        <v>1.9674448737980381</v>
      </c>
      <c r="AN85" s="93"/>
    </row>
    <row r="130" spans="29:40" ht="15.75" thickBot="1" x14ac:dyDescent="0.3"/>
    <row r="131" spans="29:40" x14ac:dyDescent="0.25">
      <c r="AC131" s="94" t="s">
        <v>33</v>
      </c>
      <c r="AD131" s="95"/>
      <c r="AE131" s="95" t="s">
        <v>22</v>
      </c>
      <c r="AF131" s="95"/>
      <c r="AG131" s="95" t="s">
        <v>41</v>
      </c>
      <c r="AH131" s="95"/>
      <c r="AI131" s="95" t="s">
        <v>42</v>
      </c>
      <c r="AJ131" s="95"/>
      <c r="AK131" s="95" t="s">
        <v>20</v>
      </c>
      <c r="AL131" s="95"/>
      <c r="AM131" s="95"/>
      <c r="AN131" s="97"/>
    </row>
    <row r="132" spans="29:40" x14ac:dyDescent="0.25">
      <c r="AC132" s="96"/>
      <c r="AD132" s="74"/>
      <c r="AE132" s="74"/>
      <c r="AF132" s="74"/>
      <c r="AG132" s="74"/>
      <c r="AH132" s="74"/>
      <c r="AI132" s="74"/>
      <c r="AJ132" s="74"/>
      <c r="AK132" s="74" t="s">
        <v>21</v>
      </c>
      <c r="AL132" s="74"/>
      <c r="AM132" s="74" t="s">
        <v>38</v>
      </c>
      <c r="AN132" s="98"/>
    </row>
    <row r="133" spans="29:40" ht="15.75" thickBot="1" x14ac:dyDescent="0.3">
      <c r="AC133" s="85">
        <f>MAX(K5:K65)</f>
        <v>1.0753369231876668</v>
      </c>
      <c r="AD133" s="86"/>
      <c r="AE133" s="90">
        <f>MAX(V5:V35)</f>
        <v>2.0323369231876676</v>
      </c>
      <c r="AF133" s="86"/>
      <c r="AG133" s="90">
        <f>AVERAGE(K5:K65)</f>
        <v>0.27120548344007173</v>
      </c>
      <c r="AH133" s="86"/>
      <c r="AI133" s="90">
        <f>AVERAGE(V5:V35)</f>
        <v>0.52645630635372209</v>
      </c>
      <c r="AJ133" s="86"/>
      <c r="AK133" s="90">
        <f>AE133/AC133</f>
        <v>1.8899536316144758</v>
      </c>
      <c r="AL133" s="86"/>
      <c r="AM133" s="90">
        <f>AI133/AG133</f>
        <v>1.9411713202696108</v>
      </c>
      <c r="AN133" s="91"/>
    </row>
  </sheetData>
  <mergeCells count="51">
    <mergeCell ref="AK38:AN38"/>
    <mergeCell ref="AK39:AL39"/>
    <mergeCell ref="AM39:AN39"/>
    <mergeCell ref="B2:B3"/>
    <mergeCell ref="M2:M3"/>
    <mergeCell ref="F2:H3"/>
    <mergeCell ref="C2:E3"/>
    <mergeCell ref="I2:K3"/>
    <mergeCell ref="N2:P3"/>
    <mergeCell ref="Q2:S3"/>
    <mergeCell ref="T2:V3"/>
    <mergeCell ref="AC38:AD39"/>
    <mergeCell ref="AE38:AF39"/>
    <mergeCell ref="AG38:AH39"/>
    <mergeCell ref="AI38:AJ39"/>
    <mergeCell ref="AM40:AN40"/>
    <mergeCell ref="AC83:AD84"/>
    <mergeCell ref="AE83:AF84"/>
    <mergeCell ref="AG83:AH84"/>
    <mergeCell ref="AI83:AJ84"/>
    <mergeCell ref="AK83:AN83"/>
    <mergeCell ref="AK84:AL84"/>
    <mergeCell ref="AM84:AN84"/>
    <mergeCell ref="AC40:AD40"/>
    <mergeCell ref="AE40:AF40"/>
    <mergeCell ref="AG40:AH40"/>
    <mergeCell ref="AI40:AJ40"/>
    <mergeCell ref="AK40:AL40"/>
    <mergeCell ref="AM85:AN85"/>
    <mergeCell ref="AC131:AD132"/>
    <mergeCell ref="AE131:AF132"/>
    <mergeCell ref="AG131:AH132"/>
    <mergeCell ref="AI131:AJ132"/>
    <mergeCell ref="AK131:AN131"/>
    <mergeCell ref="AK132:AL132"/>
    <mergeCell ref="AM132:AN132"/>
    <mergeCell ref="AC85:AD85"/>
    <mergeCell ref="AE85:AF85"/>
    <mergeCell ref="AG85:AH85"/>
    <mergeCell ref="AI85:AJ85"/>
    <mergeCell ref="AK85:AL85"/>
    <mergeCell ref="AM133:AN133"/>
    <mergeCell ref="AK133:AL133"/>
    <mergeCell ref="AI133:AJ133"/>
    <mergeCell ref="AG133:AH133"/>
    <mergeCell ref="AE133:AF133"/>
    <mergeCell ref="M45:Q55"/>
    <mergeCell ref="M43:Q44"/>
    <mergeCell ref="AC133:AD133"/>
    <mergeCell ref="M56:Q57"/>
    <mergeCell ref="M58:Q6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FACC-FD53-4B1B-8353-83F4CDF6F371}">
  <dimension ref="B1:AD105"/>
  <sheetViews>
    <sheetView topLeftCell="K1" zoomScale="67" zoomScaleNormal="190" workbookViewId="0">
      <selection activeCell="F67" sqref="F67"/>
    </sheetView>
  </sheetViews>
  <sheetFormatPr defaultRowHeight="15" x14ac:dyDescent="0.25"/>
  <cols>
    <col min="2" max="2" width="11.42578125" style="1" customWidth="1"/>
    <col min="3" max="8" width="14.28515625" style="1" customWidth="1"/>
    <col min="9" max="9" width="9.140625" style="1"/>
    <col min="10" max="10" width="11.42578125" style="1" customWidth="1"/>
    <col min="11" max="16" width="14.28515625" style="1" customWidth="1"/>
    <col min="27" max="30" width="10.42578125" customWidth="1"/>
  </cols>
  <sheetData>
    <row r="1" spans="2:16" ht="15.75" thickBot="1" x14ac:dyDescent="0.3"/>
    <row r="2" spans="2:16" x14ac:dyDescent="0.25">
      <c r="B2" s="83" t="s">
        <v>8</v>
      </c>
      <c r="C2" s="81" t="s">
        <v>29</v>
      </c>
      <c r="D2" s="81"/>
      <c r="E2" s="75" t="s">
        <v>7</v>
      </c>
      <c r="F2" s="75"/>
      <c r="G2" s="77" t="s">
        <v>9</v>
      </c>
      <c r="H2" s="78"/>
      <c r="J2" s="83" t="s">
        <v>8</v>
      </c>
      <c r="K2" s="81" t="s">
        <v>30</v>
      </c>
      <c r="L2" s="81"/>
      <c r="M2" s="75" t="s">
        <v>7</v>
      </c>
      <c r="N2" s="75"/>
      <c r="O2" s="77" t="s">
        <v>9</v>
      </c>
      <c r="P2" s="78"/>
    </row>
    <row r="3" spans="2:16" ht="15.75" thickBot="1" x14ac:dyDescent="0.3">
      <c r="B3" s="127"/>
      <c r="C3" s="128"/>
      <c r="D3" s="128"/>
      <c r="E3" s="124"/>
      <c r="F3" s="124"/>
      <c r="G3" s="125"/>
      <c r="H3" s="126"/>
      <c r="J3" s="127"/>
      <c r="K3" s="128"/>
      <c r="L3" s="128"/>
      <c r="M3" s="124"/>
      <c r="N3" s="124"/>
      <c r="O3" s="125"/>
      <c r="P3" s="126"/>
    </row>
    <row r="4" spans="2:16" ht="15.75" thickBot="1" x14ac:dyDescent="0.3">
      <c r="B4" s="30" t="s">
        <v>0</v>
      </c>
      <c r="C4" s="31" t="s">
        <v>1</v>
      </c>
      <c r="D4" s="31" t="s">
        <v>2</v>
      </c>
      <c r="E4" s="31" t="s">
        <v>3</v>
      </c>
      <c r="F4" s="31" t="s">
        <v>4</v>
      </c>
      <c r="G4" s="31" t="s">
        <v>5</v>
      </c>
      <c r="H4" s="32" t="s">
        <v>6</v>
      </c>
      <c r="J4" s="30" t="s">
        <v>0</v>
      </c>
      <c r="K4" s="31" t="s">
        <v>1</v>
      </c>
      <c r="L4" s="31" t="s">
        <v>2</v>
      </c>
      <c r="M4" s="31" t="s">
        <v>3</v>
      </c>
      <c r="N4" s="31" t="s">
        <v>4</v>
      </c>
      <c r="O4" s="31" t="s">
        <v>5</v>
      </c>
      <c r="P4" s="32" t="s">
        <v>6</v>
      </c>
    </row>
    <row r="5" spans="2:16" x14ac:dyDescent="0.25">
      <c r="B5" s="21">
        <v>0</v>
      </c>
      <c r="C5" s="5">
        <v>0</v>
      </c>
      <c r="D5" s="5">
        <v>0</v>
      </c>
      <c r="E5" s="5">
        <f>-(B5*B5)</f>
        <v>0</v>
      </c>
      <c r="F5" s="5">
        <f>B5</f>
        <v>0</v>
      </c>
      <c r="G5" s="5">
        <f>ABS(C5-E5)</f>
        <v>0</v>
      </c>
      <c r="H5" s="22">
        <f>ABS(D5-F5)</f>
        <v>0</v>
      </c>
      <c r="J5" s="21">
        <v>0</v>
      </c>
      <c r="K5" s="5">
        <v>0</v>
      </c>
      <c r="L5" s="5">
        <v>0</v>
      </c>
      <c r="M5" s="5">
        <f>-(J5*J5)</f>
        <v>0</v>
      </c>
      <c r="N5" s="5">
        <f>J5</f>
        <v>0</v>
      </c>
      <c r="O5" s="5">
        <f>ABS(K5-M5)</f>
        <v>0</v>
      </c>
      <c r="P5" s="22">
        <f>ABS(L5-N5)</f>
        <v>0</v>
      </c>
    </row>
    <row r="6" spans="2:16" x14ac:dyDescent="0.25">
      <c r="B6" s="21">
        <v>0.1</v>
      </c>
      <c r="C6" s="5">
        <v>0</v>
      </c>
      <c r="D6" s="5">
        <v>0.1105</v>
      </c>
      <c r="E6" s="5">
        <f t="shared" ref="E6:E44" si="0">-(B6*B6)</f>
        <v>-1.0000000000000002E-2</v>
      </c>
      <c r="F6" s="5">
        <f t="shared" ref="F6:F44" si="1">B6</f>
        <v>0.1</v>
      </c>
      <c r="G6" s="5">
        <f t="shared" ref="G6:G45" si="2">ABS(C6-E6)</f>
        <v>1.0000000000000002E-2</v>
      </c>
      <c r="H6" s="22">
        <f t="shared" ref="H6:H45" si="3">ABS(D6-F6)</f>
        <v>1.0499999999999995E-2</v>
      </c>
      <c r="J6" s="21">
        <v>0.2</v>
      </c>
      <c r="K6" s="5">
        <v>0</v>
      </c>
      <c r="L6" s="5">
        <v>0.24399999999999999</v>
      </c>
      <c r="M6" s="5">
        <f t="shared" ref="M6:M25" si="4">-(J6*J6)</f>
        <v>-4.0000000000000008E-2</v>
      </c>
      <c r="N6" s="5">
        <f t="shared" ref="N6:N25" si="5">J6</f>
        <v>0.2</v>
      </c>
      <c r="O6" s="5">
        <f t="shared" ref="O6:O25" si="6">ABS(K6-M6)</f>
        <v>4.0000000000000008E-2</v>
      </c>
      <c r="P6" s="22">
        <f t="shared" ref="P6:P25" si="7">ABS(L6-N6)</f>
        <v>4.3999999999999984E-2</v>
      </c>
    </row>
    <row r="7" spans="2:16" x14ac:dyDescent="0.25">
      <c r="B7" s="21">
        <v>0.2</v>
      </c>
      <c r="C7" s="5">
        <v>-2.0626100000000001E-2</v>
      </c>
      <c r="D7" s="5">
        <v>0.22292200000000001</v>
      </c>
      <c r="E7" s="5">
        <f t="shared" si="0"/>
        <v>-4.0000000000000008E-2</v>
      </c>
      <c r="F7" s="5">
        <f t="shared" si="1"/>
        <v>0.2</v>
      </c>
      <c r="G7" s="5">
        <f t="shared" si="2"/>
        <v>1.9373900000000006E-2</v>
      </c>
      <c r="H7" s="22">
        <f t="shared" si="3"/>
        <v>2.2921999999999998E-2</v>
      </c>
      <c r="J7" s="21">
        <v>0.4</v>
      </c>
      <c r="K7" s="5">
        <v>-8.1677100000000002E-2</v>
      </c>
      <c r="L7" s="5">
        <v>0.50313799999999997</v>
      </c>
      <c r="M7" s="5">
        <f t="shared" si="4"/>
        <v>-0.16000000000000003</v>
      </c>
      <c r="N7" s="5">
        <f t="shared" si="5"/>
        <v>0.4</v>
      </c>
      <c r="O7" s="5">
        <f t="shared" si="6"/>
        <v>7.8322900000000029E-2</v>
      </c>
      <c r="P7" s="22">
        <f t="shared" si="7"/>
        <v>0.10313799999999995</v>
      </c>
    </row>
    <row r="8" spans="2:16" x14ac:dyDescent="0.25">
      <c r="B8" s="21">
        <v>0.3</v>
      </c>
      <c r="C8" s="5">
        <v>-6.2174300000000002E-2</v>
      </c>
      <c r="D8" s="5">
        <v>0.33681299999999997</v>
      </c>
      <c r="E8" s="5">
        <f t="shared" si="0"/>
        <v>-0.09</v>
      </c>
      <c r="F8" s="5">
        <f t="shared" si="1"/>
        <v>0.3</v>
      </c>
      <c r="G8" s="5">
        <f t="shared" si="2"/>
        <v>2.7825699999999995E-2</v>
      </c>
      <c r="H8" s="22">
        <f t="shared" si="3"/>
        <v>3.6812999999999985E-2</v>
      </c>
      <c r="J8" s="21">
        <v>0.6</v>
      </c>
      <c r="K8" s="5">
        <v>-0.24998500000000001</v>
      </c>
      <c r="L8" s="5">
        <v>0.77297000000000005</v>
      </c>
      <c r="M8" s="5">
        <f t="shared" si="4"/>
        <v>-0.36</v>
      </c>
      <c r="N8" s="5">
        <f t="shared" si="5"/>
        <v>0.6</v>
      </c>
      <c r="O8" s="5">
        <f t="shared" si="6"/>
        <v>0.11001499999999997</v>
      </c>
      <c r="P8" s="22">
        <f t="shared" si="7"/>
        <v>0.17297000000000007</v>
      </c>
    </row>
    <row r="9" spans="2:16" x14ac:dyDescent="0.25">
      <c r="B9" s="21">
        <v>0.4</v>
      </c>
      <c r="C9" s="5">
        <v>-0.124836</v>
      </c>
      <c r="D9" s="5">
        <v>0.45176899999999998</v>
      </c>
      <c r="E9" s="5">
        <f t="shared" si="0"/>
        <v>-0.16000000000000003</v>
      </c>
      <c r="F9" s="5">
        <f t="shared" si="1"/>
        <v>0.4</v>
      </c>
      <c r="G9" s="5">
        <f t="shared" si="2"/>
        <v>3.5164000000000029E-2</v>
      </c>
      <c r="H9" s="22">
        <f t="shared" si="3"/>
        <v>5.1768999999999954E-2</v>
      </c>
      <c r="J9" s="21">
        <v>0.8</v>
      </c>
      <c r="K9" s="5">
        <v>-0.50800699999999999</v>
      </c>
      <c r="L9" s="5">
        <v>1.04965</v>
      </c>
      <c r="M9" s="5">
        <f t="shared" si="4"/>
        <v>-0.64000000000000012</v>
      </c>
      <c r="N9" s="5">
        <f t="shared" si="5"/>
        <v>0.8</v>
      </c>
      <c r="O9" s="5">
        <f t="shared" si="6"/>
        <v>0.13199300000000014</v>
      </c>
      <c r="P9" s="22">
        <f t="shared" si="7"/>
        <v>0.24964999999999993</v>
      </c>
    </row>
    <row r="10" spans="2:16" x14ac:dyDescent="0.25">
      <c r="B10" s="21">
        <v>0.5</v>
      </c>
      <c r="C10" s="5">
        <v>-0.20871300000000001</v>
      </c>
      <c r="D10" s="5">
        <v>0.56743900000000003</v>
      </c>
      <c r="E10" s="5">
        <f t="shared" si="0"/>
        <v>-0.25</v>
      </c>
      <c r="F10" s="5">
        <f t="shared" si="1"/>
        <v>0.5</v>
      </c>
      <c r="G10" s="5">
        <f t="shared" si="2"/>
        <v>4.128699999999999E-2</v>
      </c>
      <c r="H10" s="22">
        <f t="shared" si="3"/>
        <v>6.7439000000000027E-2</v>
      </c>
      <c r="J10" s="21">
        <v>1</v>
      </c>
      <c r="K10" s="5">
        <v>-0.85722500000000001</v>
      </c>
      <c r="L10" s="5">
        <v>1.32985</v>
      </c>
      <c r="M10" s="5">
        <f t="shared" si="4"/>
        <v>-1</v>
      </c>
      <c r="N10" s="5">
        <f t="shared" si="5"/>
        <v>1</v>
      </c>
      <c r="O10" s="5">
        <f t="shared" si="6"/>
        <v>0.14277499999999999</v>
      </c>
      <c r="P10" s="22">
        <f t="shared" si="7"/>
        <v>0.32984999999999998</v>
      </c>
    </row>
    <row r="11" spans="2:16" x14ac:dyDescent="0.25">
      <c r="B11" s="21">
        <v>0.6</v>
      </c>
      <c r="C11" s="5">
        <v>-0.313836</v>
      </c>
      <c r="D11" s="5">
        <v>0.68352400000000002</v>
      </c>
      <c r="E11" s="5">
        <f t="shared" si="0"/>
        <v>-0.36</v>
      </c>
      <c r="F11" s="5">
        <f t="shared" si="1"/>
        <v>0.6</v>
      </c>
      <c r="G11" s="5">
        <f t="shared" si="2"/>
        <v>4.6163999999999983E-2</v>
      </c>
      <c r="H11" s="22">
        <f t="shared" si="3"/>
        <v>8.3524000000000043E-2</v>
      </c>
      <c r="J11" s="21">
        <v>1.2</v>
      </c>
      <c r="K11" s="5">
        <v>-1.29779</v>
      </c>
      <c r="L11" s="5">
        <v>1.61063</v>
      </c>
      <c r="M11" s="5">
        <f t="shared" si="4"/>
        <v>-1.44</v>
      </c>
      <c r="N11" s="5">
        <f t="shared" si="5"/>
        <v>1.2</v>
      </c>
      <c r="O11" s="5">
        <f t="shared" si="6"/>
        <v>0.14220999999999995</v>
      </c>
      <c r="P11" s="22">
        <f t="shared" si="7"/>
        <v>0.41063000000000005</v>
      </c>
    </row>
    <row r="12" spans="2:16" x14ac:dyDescent="0.25">
      <c r="B12" s="21">
        <v>0.7</v>
      </c>
      <c r="C12" s="5">
        <v>-0.44017800000000001</v>
      </c>
      <c r="D12" s="5">
        <v>0.79978000000000005</v>
      </c>
      <c r="E12" s="5">
        <f t="shared" si="0"/>
        <v>-0.48999999999999994</v>
      </c>
      <c r="F12" s="5">
        <f t="shared" si="1"/>
        <v>0.7</v>
      </c>
      <c r="G12" s="5">
        <f t="shared" si="2"/>
        <v>4.9821999999999922E-2</v>
      </c>
      <c r="H12" s="22">
        <f t="shared" si="3"/>
        <v>9.9780000000000091E-2</v>
      </c>
      <c r="J12" s="21">
        <v>1.4</v>
      </c>
      <c r="K12" s="5">
        <v>-1.8287800000000001</v>
      </c>
      <c r="L12" s="5">
        <v>1.8894500000000001</v>
      </c>
      <c r="M12" s="5">
        <f t="shared" si="4"/>
        <v>-1.9599999999999997</v>
      </c>
      <c r="N12" s="5">
        <f t="shared" si="5"/>
        <v>1.4</v>
      </c>
      <c r="O12" s="5">
        <f t="shared" si="6"/>
        <v>0.13121999999999967</v>
      </c>
      <c r="P12" s="22">
        <f t="shared" si="7"/>
        <v>0.48945000000000016</v>
      </c>
    </row>
    <row r="13" spans="2:16" x14ac:dyDescent="0.25">
      <c r="B13" s="21">
        <v>0.8</v>
      </c>
      <c r="C13" s="5">
        <v>-0.58767199999999997</v>
      </c>
      <c r="D13" s="5">
        <v>0.91600899999999996</v>
      </c>
      <c r="E13" s="5">
        <f t="shared" si="0"/>
        <v>-0.64000000000000012</v>
      </c>
      <c r="F13" s="5">
        <f t="shared" si="1"/>
        <v>0.8</v>
      </c>
      <c r="G13" s="5">
        <f t="shared" si="2"/>
        <v>5.2328000000000152E-2</v>
      </c>
      <c r="H13" s="22">
        <f t="shared" si="3"/>
        <v>0.11600899999999992</v>
      </c>
      <c r="J13" s="21">
        <v>1.6</v>
      </c>
      <c r="K13" s="5">
        <v>-2.4484699999999999</v>
      </c>
      <c r="L13" s="5">
        <v>2.16425</v>
      </c>
      <c r="M13" s="5">
        <f t="shared" si="4"/>
        <v>-2.5600000000000005</v>
      </c>
      <c r="N13" s="5">
        <f t="shared" si="5"/>
        <v>1.6</v>
      </c>
      <c r="O13" s="5">
        <f t="shared" si="6"/>
        <v>0.11153000000000057</v>
      </c>
      <c r="P13" s="22">
        <f t="shared" si="7"/>
        <v>0.56424999999999992</v>
      </c>
    </row>
    <row r="14" spans="2:16" x14ac:dyDescent="0.25">
      <c r="B14" s="21">
        <v>0.9</v>
      </c>
      <c r="C14" s="5">
        <v>-0.75621700000000003</v>
      </c>
      <c r="D14" s="5">
        <v>1.03206</v>
      </c>
      <c r="E14" s="5">
        <f t="shared" si="0"/>
        <v>-0.81</v>
      </c>
      <c r="F14" s="5">
        <f t="shared" si="1"/>
        <v>0.9</v>
      </c>
      <c r="G14" s="5">
        <f t="shared" si="2"/>
        <v>5.3783000000000025E-2</v>
      </c>
      <c r="H14" s="22">
        <f t="shared" si="3"/>
        <v>0.13205999999999996</v>
      </c>
      <c r="J14" s="21">
        <v>1.8</v>
      </c>
      <c r="K14" s="5">
        <v>-3.15463</v>
      </c>
      <c r="L14" s="5">
        <v>2.43357</v>
      </c>
      <c r="M14" s="5">
        <f t="shared" si="4"/>
        <v>-3.24</v>
      </c>
      <c r="N14" s="5">
        <f t="shared" si="5"/>
        <v>1.8</v>
      </c>
      <c r="O14" s="5">
        <f t="shared" si="6"/>
        <v>8.5370000000000168E-2</v>
      </c>
      <c r="P14" s="22">
        <f t="shared" si="7"/>
        <v>0.63356999999999997</v>
      </c>
    </row>
    <row r="15" spans="2:16" x14ac:dyDescent="0.25">
      <c r="B15" s="21">
        <v>1</v>
      </c>
      <c r="C15" s="5">
        <v>-0.94569800000000004</v>
      </c>
      <c r="D15" s="5">
        <v>1.1478200000000001</v>
      </c>
      <c r="E15" s="5">
        <f t="shared" si="0"/>
        <v>-1</v>
      </c>
      <c r="F15" s="5">
        <f t="shared" si="1"/>
        <v>1</v>
      </c>
      <c r="G15" s="5">
        <f t="shared" si="2"/>
        <v>5.4301999999999961E-2</v>
      </c>
      <c r="H15" s="22">
        <f t="shared" si="3"/>
        <v>0.14782000000000006</v>
      </c>
      <c r="J15" s="21">
        <v>2</v>
      </c>
      <c r="K15" s="5">
        <v>-3.9448400000000001</v>
      </c>
      <c r="L15" s="5">
        <v>2.6966600000000001</v>
      </c>
      <c r="M15" s="5">
        <f t="shared" si="4"/>
        <v>-4</v>
      </c>
      <c r="N15" s="5">
        <f t="shared" si="5"/>
        <v>2</v>
      </c>
      <c r="O15" s="5">
        <f t="shared" si="6"/>
        <v>5.5159999999999876E-2</v>
      </c>
      <c r="P15" s="22">
        <f t="shared" si="7"/>
        <v>0.69666000000000006</v>
      </c>
    </row>
    <row r="16" spans="2:16" x14ac:dyDescent="0.25">
      <c r="B16" s="21">
        <v>1.1000000000000001</v>
      </c>
      <c r="C16" s="5">
        <v>-1.1559900000000001</v>
      </c>
      <c r="D16" s="5">
        <v>1.26322</v>
      </c>
      <c r="E16" s="5">
        <f t="shared" si="0"/>
        <v>-1.2100000000000002</v>
      </c>
      <c r="F16" s="5">
        <f t="shared" si="1"/>
        <v>1.1000000000000001</v>
      </c>
      <c r="G16" s="5">
        <f t="shared" si="2"/>
        <v>5.4010000000000113E-2</v>
      </c>
      <c r="H16" s="22">
        <f t="shared" si="3"/>
        <v>0.16321999999999992</v>
      </c>
      <c r="J16" s="21">
        <v>2.2000000000000002</v>
      </c>
      <c r="K16" s="5">
        <v>-4.8167299999999997</v>
      </c>
      <c r="L16" s="5">
        <v>2.9535200000000001</v>
      </c>
      <c r="M16" s="5">
        <f t="shared" si="4"/>
        <v>-4.8400000000000007</v>
      </c>
      <c r="N16" s="5">
        <f t="shared" si="5"/>
        <v>2.2000000000000002</v>
      </c>
      <c r="O16" s="5">
        <f t="shared" si="6"/>
        <v>2.3270000000001012E-2</v>
      </c>
      <c r="P16" s="22">
        <f t="shared" si="7"/>
        <v>0.75351999999999997</v>
      </c>
    </row>
    <row r="17" spans="2:30" x14ac:dyDescent="0.25">
      <c r="B17" s="21">
        <v>1.2</v>
      </c>
      <c r="C17" s="5">
        <v>-1.3869499999999999</v>
      </c>
      <c r="D17" s="5">
        <v>1.3782099999999999</v>
      </c>
      <c r="E17" s="5">
        <f t="shared" si="0"/>
        <v>-1.44</v>
      </c>
      <c r="F17" s="5">
        <f t="shared" si="1"/>
        <v>1.2</v>
      </c>
      <c r="G17" s="5">
        <f t="shared" si="2"/>
        <v>5.3050000000000042E-2</v>
      </c>
      <c r="H17" s="22">
        <f t="shared" si="3"/>
        <v>0.17820999999999998</v>
      </c>
      <c r="J17" s="21">
        <v>2.4</v>
      </c>
      <c r="K17" s="5">
        <v>-5.7682900000000004</v>
      </c>
      <c r="L17" s="5">
        <v>3.20485</v>
      </c>
      <c r="M17" s="5">
        <f t="shared" si="4"/>
        <v>-5.76</v>
      </c>
      <c r="N17" s="5">
        <f t="shared" si="5"/>
        <v>2.4</v>
      </c>
      <c r="O17" s="5">
        <f t="shared" si="6"/>
        <v>8.2900000000005747E-3</v>
      </c>
      <c r="P17" s="22">
        <f t="shared" si="7"/>
        <v>0.80485000000000007</v>
      </c>
    </row>
    <row r="18" spans="2:30" x14ac:dyDescent="0.25">
      <c r="B18" s="21">
        <v>1.3</v>
      </c>
      <c r="C18" s="5">
        <v>-1.6384700000000001</v>
      </c>
      <c r="D18" s="5">
        <v>1.4927699999999999</v>
      </c>
      <c r="E18" s="5">
        <f t="shared" si="0"/>
        <v>-1.6900000000000002</v>
      </c>
      <c r="F18" s="5">
        <f t="shared" si="1"/>
        <v>1.3</v>
      </c>
      <c r="G18" s="5">
        <f t="shared" si="2"/>
        <v>5.1530000000000076E-2</v>
      </c>
      <c r="H18" s="22">
        <f t="shared" si="3"/>
        <v>0.19276999999999989</v>
      </c>
      <c r="J18" s="21">
        <v>2.6</v>
      </c>
      <c r="K18" s="5">
        <v>-6.798</v>
      </c>
      <c r="L18" s="5">
        <v>3.4519500000000001</v>
      </c>
      <c r="M18" s="5">
        <f t="shared" si="4"/>
        <v>-6.7600000000000007</v>
      </c>
      <c r="N18" s="5">
        <f t="shared" si="5"/>
        <v>2.6</v>
      </c>
      <c r="O18" s="5">
        <f t="shared" si="6"/>
        <v>3.7999999999999368E-2</v>
      </c>
      <c r="P18" s="22">
        <f t="shared" si="7"/>
        <v>0.85194999999999999</v>
      </c>
    </row>
    <row r="19" spans="2:30" x14ac:dyDescent="0.25">
      <c r="B19" s="21">
        <v>1.4</v>
      </c>
      <c r="C19" s="5">
        <v>-1.91042</v>
      </c>
      <c r="D19" s="5">
        <v>1.6069</v>
      </c>
      <c r="E19" s="5">
        <f t="shared" si="0"/>
        <v>-1.9599999999999997</v>
      </c>
      <c r="F19" s="5">
        <f t="shared" si="1"/>
        <v>1.4</v>
      </c>
      <c r="G19" s="5">
        <f t="shared" si="2"/>
        <v>4.9579999999999735E-2</v>
      </c>
      <c r="H19" s="22">
        <f t="shared" si="3"/>
        <v>0.20690000000000008</v>
      </c>
      <c r="J19" s="21">
        <v>2.8</v>
      </c>
      <c r="K19" s="5">
        <v>-7.9049699999999996</v>
      </c>
      <c r="L19" s="5">
        <v>3.69651</v>
      </c>
      <c r="M19" s="5">
        <f t="shared" si="4"/>
        <v>-7.839999999999999</v>
      </c>
      <c r="N19" s="5">
        <f t="shared" si="5"/>
        <v>2.8</v>
      </c>
      <c r="O19" s="5">
        <f t="shared" si="6"/>
        <v>6.4970000000000638E-2</v>
      </c>
      <c r="P19" s="22">
        <f t="shared" si="7"/>
        <v>0.89651000000000014</v>
      </c>
    </row>
    <row r="20" spans="2:30" x14ac:dyDescent="0.25">
      <c r="B20" s="21">
        <v>1.5</v>
      </c>
      <c r="C20" s="5">
        <v>-2.2027000000000001</v>
      </c>
      <c r="D20" s="5">
        <v>1.7206399999999999</v>
      </c>
      <c r="E20" s="5">
        <f t="shared" si="0"/>
        <v>-2.25</v>
      </c>
      <c r="F20" s="5">
        <f t="shared" si="1"/>
        <v>1.5</v>
      </c>
      <c r="G20" s="5">
        <f t="shared" si="2"/>
        <v>4.7299999999999898E-2</v>
      </c>
      <c r="H20" s="22">
        <f t="shared" si="3"/>
        <v>0.22063999999999995</v>
      </c>
      <c r="J20" s="21">
        <v>3</v>
      </c>
      <c r="K20" s="5">
        <v>-9.0889699999999998</v>
      </c>
      <c r="L20" s="5">
        <v>3.94035</v>
      </c>
      <c r="M20" s="5">
        <f t="shared" si="4"/>
        <v>-9</v>
      </c>
      <c r="N20" s="5">
        <f t="shared" si="5"/>
        <v>3</v>
      </c>
      <c r="O20" s="5">
        <f t="shared" si="6"/>
        <v>8.8969999999999771E-2</v>
      </c>
      <c r="P20" s="22">
        <f t="shared" si="7"/>
        <v>0.94035000000000002</v>
      </c>
    </row>
    <row r="21" spans="2:30" x14ac:dyDescent="0.25">
      <c r="B21" s="21">
        <v>1.6</v>
      </c>
      <c r="C21" s="5">
        <v>-2.5152100000000002</v>
      </c>
      <c r="D21" s="5">
        <v>1.8340099999999999</v>
      </c>
      <c r="E21" s="5">
        <f t="shared" si="0"/>
        <v>-2.5600000000000005</v>
      </c>
      <c r="F21" s="5">
        <f t="shared" si="1"/>
        <v>1.6</v>
      </c>
      <c r="G21" s="5">
        <f t="shared" si="2"/>
        <v>4.479000000000033E-2</v>
      </c>
      <c r="H21" s="22">
        <f t="shared" si="3"/>
        <v>0.23400999999999983</v>
      </c>
      <c r="J21" s="21">
        <v>3.2</v>
      </c>
      <c r="K21" s="5">
        <v>-10.3504</v>
      </c>
      <c r="L21" s="5">
        <v>4.1851799999999999</v>
      </c>
      <c r="M21" s="5">
        <f t="shared" si="4"/>
        <v>-10.240000000000002</v>
      </c>
      <c r="N21" s="5">
        <f t="shared" si="5"/>
        <v>3.2</v>
      </c>
      <c r="O21" s="5">
        <f t="shared" si="6"/>
        <v>0.1103999999999985</v>
      </c>
      <c r="P21" s="22">
        <f t="shared" si="7"/>
        <v>0.98517999999999972</v>
      </c>
    </row>
    <row r="22" spans="2:30" x14ac:dyDescent="0.25">
      <c r="B22" s="21">
        <v>1.7</v>
      </c>
      <c r="C22" s="5">
        <v>-2.8478699999999999</v>
      </c>
      <c r="D22" s="5">
        <v>1.9470499999999999</v>
      </c>
      <c r="E22" s="5">
        <f t="shared" si="0"/>
        <v>-2.8899999999999997</v>
      </c>
      <c r="F22" s="5">
        <f t="shared" si="1"/>
        <v>1.7</v>
      </c>
      <c r="G22" s="5">
        <f t="shared" si="2"/>
        <v>4.2129999999999779E-2</v>
      </c>
      <c r="H22" s="22">
        <f t="shared" si="3"/>
        <v>0.24704999999999999</v>
      </c>
      <c r="J22" s="21">
        <v>3.4</v>
      </c>
      <c r="K22" s="5">
        <v>-11.690099999999999</v>
      </c>
      <c r="L22" s="5">
        <v>4.4323800000000002</v>
      </c>
      <c r="M22" s="5">
        <f t="shared" si="4"/>
        <v>-11.559999999999999</v>
      </c>
      <c r="N22" s="5">
        <f t="shared" si="5"/>
        <v>3.4</v>
      </c>
      <c r="O22" s="5">
        <f t="shared" si="6"/>
        <v>0.13010000000000055</v>
      </c>
      <c r="P22" s="22">
        <f t="shared" si="7"/>
        <v>1.0323800000000003</v>
      </c>
    </row>
    <row r="23" spans="2:30" x14ac:dyDescent="0.25">
      <c r="B23" s="21">
        <v>1.8</v>
      </c>
      <c r="C23" s="5">
        <v>-3.2006100000000002</v>
      </c>
      <c r="D23" s="5">
        <v>2.0598299999999998</v>
      </c>
      <c r="E23" s="5">
        <f t="shared" si="0"/>
        <v>-3.24</v>
      </c>
      <c r="F23" s="5">
        <f t="shared" si="1"/>
        <v>1.8</v>
      </c>
      <c r="G23" s="5">
        <f t="shared" si="2"/>
        <v>3.9390000000000036E-2</v>
      </c>
      <c r="H23" s="22">
        <f t="shared" si="3"/>
        <v>0.25982999999999978</v>
      </c>
      <c r="J23" s="21">
        <v>3.6</v>
      </c>
      <c r="K23" s="5">
        <v>-13.109500000000001</v>
      </c>
      <c r="L23" s="5">
        <v>4.6828200000000004</v>
      </c>
      <c r="M23" s="5">
        <f t="shared" si="4"/>
        <v>-12.96</v>
      </c>
      <c r="N23" s="5">
        <f t="shared" si="5"/>
        <v>3.6</v>
      </c>
      <c r="O23" s="5">
        <f t="shared" si="6"/>
        <v>0.14949999999999974</v>
      </c>
      <c r="P23" s="22">
        <f t="shared" si="7"/>
        <v>1.0828200000000003</v>
      </c>
    </row>
    <row r="24" spans="2:30" x14ac:dyDescent="0.25">
      <c r="B24" s="21">
        <v>1.9</v>
      </c>
      <c r="C24" s="5">
        <v>-3.5733899999999998</v>
      </c>
      <c r="D24" s="5">
        <v>2.17239</v>
      </c>
      <c r="E24" s="5">
        <f t="shared" si="0"/>
        <v>-3.61</v>
      </c>
      <c r="F24" s="5">
        <f t="shared" si="1"/>
        <v>1.9</v>
      </c>
      <c r="G24" s="5">
        <f t="shared" si="2"/>
        <v>3.6610000000000031E-2</v>
      </c>
      <c r="H24" s="22">
        <f t="shared" si="3"/>
        <v>0.27239000000000013</v>
      </c>
      <c r="J24" s="21">
        <v>3.8</v>
      </c>
      <c r="K24" s="5">
        <v>-14.6097</v>
      </c>
      <c r="L24" s="5">
        <v>4.9367299999999998</v>
      </c>
      <c r="M24" s="5">
        <f t="shared" si="4"/>
        <v>-14.44</v>
      </c>
      <c r="N24" s="5">
        <f t="shared" si="5"/>
        <v>3.8</v>
      </c>
      <c r="O24" s="5">
        <f t="shared" si="6"/>
        <v>0.16970000000000063</v>
      </c>
      <c r="P24" s="22">
        <f t="shared" si="7"/>
        <v>1.13673</v>
      </c>
    </row>
    <row r="25" spans="2:30" x14ac:dyDescent="0.25">
      <c r="B25" s="21">
        <v>2</v>
      </c>
      <c r="C25" s="5">
        <v>-3.96617</v>
      </c>
      <c r="D25" s="5">
        <v>2.28478</v>
      </c>
      <c r="E25" s="5">
        <f t="shared" si="0"/>
        <v>-4</v>
      </c>
      <c r="F25" s="5">
        <f t="shared" si="1"/>
        <v>2</v>
      </c>
      <c r="G25" s="5">
        <f t="shared" si="2"/>
        <v>3.3830000000000027E-2</v>
      </c>
      <c r="H25" s="22">
        <f t="shared" si="3"/>
        <v>0.28478000000000003</v>
      </c>
      <c r="J25" s="21">
        <v>4</v>
      </c>
      <c r="K25" s="5">
        <v>-16.1921</v>
      </c>
      <c r="L25" s="5">
        <v>5.1937600000000002</v>
      </c>
      <c r="M25" s="5">
        <f t="shared" si="4"/>
        <v>-16</v>
      </c>
      <c r="N25" s="5">
        <f t="shared" si="5"/>
        <v>4</v>
      </c>
      <c r="O25" s="5">
        <f t="shared" si="6"/>
        <v>0.19209999999999994</v>
      </c>
      <c r="P25" s="22">
        <f t="shared" si="7"/>
        <v>1.1937600000000002</v>
      </c>
      <c r="S25" s="74" t="s">
        <v>18</v>
      </c>
      <c r="T25" s="74"/>
      <c r="U25" s="74" t="s">
        <v>19</v>
      </c>
      <c r="V25" s="74"/>
      <c r="W25" s="74" t="s">
        <v>34</v>
      </c>
      <c r="X25" s="74"/>
      <c r="Y25" s="74" t="s">
        <v>35</v>
      </c>
      <c r="Z25" s="74"/>
      <c r="AA25" s="74" t="s">
        <v>20</v>
      </c>
      <c r="AB25" s="74"/>
      <c r="AC25" s="74"/>
      <c r="AD25" s="74"/>
    </row>
    <row r="26" spans="2:30" x14ac:dyDescent="0.25">
      <c r="B26" s="21">
        <v>2.1</v>
      </c>
      <c r="C26" s="5">
        <v>-4.3789199999999999</v>
      </c>
      <c r="D26" s="5">
        <v>2.3970699999999998</v>
      </c>
      <c r="E26" s="5">
        <f t="shared" si="0"/>
        <v>-4.41</v>
      </c>
      <c r="F26" s="5">
        <f t="shared" si="1"/>
        <v>2.1</v>
      </c>
      <c r="G26" s="5">
        <f t="shared" si="2"/>
        <v>3.1080000000000219E-2</v>
      </c>
      <c r="H26" s="22">
        <f t="shared" si="3"/>
        <v>0.29706999999999972</v>
      </c>
      <c r="J26" s="21">
        <v>4.2</v>
      </c>
      <c r="K26" s="5">
        <v>-17.857600000000001</v>
      </c>
      <c r="L26" s="5">
        <v>5.4530099999999999</v>
      </c>
      <c r="M26" s="5">
        <f t="shared" ref="M26:M55" si="8">-(J26*J26)</f>
        <v>-17.64</v>
      </c>
      <c r="N26" s="5">
        <f t="shared" ref="N26:N55" si="9">J26</f>
        <v>4.2</v>
      </c>
      <c r="O26" s="5">
        <f t="shared" ref="O26:O55" si="10">ABS(K26-M26)</f>
        <v>0.2176000000000009</v>
      </c>
      <c r="P26" s="22">
        <f t="shared" ref="P26:P55" si="11">ABS(L26-N26)</f>
        <v>1.2530099999999997</v>
      </c>
      <c r="S26" s="74"/>
      <c r="T26" s="74"/>
      <c r="U26" s="74"/>
      <c r="V26" s="74"/>
      <c r="W26" s="74"/>
      <c r="X26" s="74"/>
      <c r="Y26" s="74"/>
      <c r="Z26" s="74"/>
      <c r="AA26" s="74" t="s">
        <v>21</v>
      </c>
      <c r="AB26" s="74"/>
      <c r="AC26" s="74" t="s">
        <v>38</v>
      </c>
      <c r="AD26" s="74"/>
    </row>
    <row r="27" spans="2:30" x14ac:dyDescent="0.25">
      <c r="B27" s="21">
        <v>2.2000000000000002</v>
      </c>
      <c r="C27" s="5">
        <v>-4.8116199999999996</v>
      </c>
      <c r="D27" s="5">
        <v>2.5093100000000002</v>
      </c>
      <c r="E27" s="5">
        <f t="shared" si="0"/>
        <v>-4.8400000000000007</v>
      </c>
      <c r="F27" s="5">
        <f t="shared" si="1"/>
        <v>2.2000000000000002</v>
      </c>
      <c r="G27" s="5">
        <f t="shared" si="2"/>
        <v>2.8380000000001182E-2</v>
      </c>
      <c r="H27" s="22">
        <f t="shared" si="3"/>
        <v>0.30930999999999997</v>
      </c>
      <c r="J27" s="21">
        <v>4.4000000000000004</v>
      </c>
      <c r="K27" s="5">
        <v>-19.6065</v>
      </c>
      <c r="L27" s="5">
        <v>5.7132300000000003</v>
      </c>
      <c r="M27" s="5">
        <f t="shared" si="8"/>
        <v>-19.360000000000003</v>
      </c>
      <c r="N27" s="5">
        <f t="shared" si="9"/>
        <v>4.4000000000000004</v>
      </c>
      <c r="O27" s="5">
        <f t="shared" si="10"/>
        <v>0.2464999999999975</v>
      </c>
      <c r="P27" s="22">
        <f t="shared" si="11"/>
        <v>1.3132299999999999</v>
      </c>
      <c r="S27" s="73">
        <f>MAX(G5:G105)</f>
        <v>0.42799999999999727</v>
      </c>
      <c r="T27" s="73"/>
      <c r="U27" s="73">
        <f>MAX(O5:O55)</f>
        <v>1.1560000000000059</v>
      </c>
      <c r="V27" s="73"/>
      <c r="W27" s="73">
        <f>AVERAGE(G5:G105)</f>
        <v>0.13902336237623736</v>
      </c>
      <c r="X27" s="73"/>
      <c r="Y27" s="73">
        <f>AVERAGE(O5:O55)</f>
        <v>0.44527050784313638</v>
      </c>
      <c r="Z27" s="73"/>
      <c r="AA27" s="73">
        <f>U27/S27</f>
        <v>2.7009345794392834</v>
      </c>
      <c r="AB27" s="73"/>
      <c r="AC27" s="73">
        <f>Y27/W27</f>
        <v>3.2028466311878274</v>
      </c>
      <c r="AD27" s="73"/>
    </row>
    <row r="28" spans="2:30" x14ac:dyDescent="0.25">
      <c r="B28" s="21">
        <v>2.2999999999999998</v>
      </c>
      <c r="C28" s="5">
        <v>-5.2642899999999999</v>
      </c>
      <c r="D28" s="5">
        <v>2.6215299999999999</v>
      </c>
      <c r="E28" s="5">
        <f t="shared" si="0"/>
        <v>-5.2899999999999991</v>
      </c>
      <c r="F28" s="5">
        <f t="shared" si="1"/>
        <v>2.2999999999999998</v>
      </c>
      <c r="G28" s="5">
        <f t="shared" si="2"/>
        <v>2.5709999999999233E-2</v>
      </c>
      <c r="H28" s="22">
        <f t="shared" si="3"/>
        <v>0.32153000000000009</v>
      </c>
      <c r="J28" s="21">
        <v>4.5999999999999996</v>
      </c>
      <c r="K28" s="5">
        <v>-21.4389</v>
      </c>
      <c r="L28" s="5">
        <v>5.9730100000000004</v>
      </c>
      <c r="M28" s="5">
        <f t="shared" si="8"/>
        <v>-21.159999999999997</v>
      </c>
      <c r="N28" s="5">
        <f t="shared" si="9"/>
        <v>4.5999999999999996</v>
      </c>
      <c r="O28" s="5">
        <f t="shared" si="10"/>
        <v>0.2789000000000037</v>
      </c>
      <c r="P28" s="22">
        <f t="shared" si="11"/>
        <v>1.3730100000000007</v>
      </c>
    </row>
    <row r="29" spans="2:30" x14ac:dyDescent="0.25">
      <c r="B29" s="21">
        <v>2.4</v>
      </c>
      <c r="C29" s="5">
        <v>-5.7369199999999996</v>
      </c>
      <c r="D29" s="5">
        <v>2.7337799999999999</v>
      </c>
      <c r="E29" s="5">
        <f t="shared" si="0"/>
        <v>-5.76</v>
      </c>
      <c r="F29" s="5">
        <f t="shared" si="1"/>
        <v>2.4</v>
      </c>
      <c r="G29" s="5">
        <f t="shared" si="2"/>
        <v>2.3080000000000211E-2</v>
      </c>
      <c r="H29" s="22">
        <f t="shared" si="3"/>
        <v>0.33377999999999997</v>
      </c>
      <c r="J29" s="21">
        <v>4.8</v>
      </c>
      <c r="K29" s="5">
        <v>-23.353999999999999</v>
      </c>
      <c r="L29" s="5">
        <v>6.2310299999999996</v>
      </c>
      <c r="M29" s="5">
        <f t="shared" si="8"/>
        <v>-23.04</v>
      </c>
      <c r="N29" s="5">
        <f t="shared" si="9"/>
        <v>4.8</v>
      </c>
      <c r="O29" s="5">
        <f t="shared" si="10"/>
        <v>0.31400000000000006</v>
      </c>
      <c r="P29" s="22">
        <f t="shared" si="11"/>
        <v>1.4310299999999998</v>
      </c>
    </row>
    <row r="30" spans="2:30" x14ac:dyDescent="0.25">
      <c r="B30" s="21">
        <v>2.5</v>
      </c>
      <c r="C30" s="5">
        <v>-6.2295199999999999</v>
      </c>
      <c r="D30" s="5">
        <v>2.8460999999999999</v>
      </c>
      <c r="E30" s="5">
        <f t="shared" si="0"/>
        <v>-6.25</v>
      </c>
      <c r="F30" s="5">
        <f t="shared" si="1"/>
        <v>2.5</v>
      </c>
      <c r="G30" s="5">
        <f t="shared" si="2"/>
        <v>2.0480000000000054E-2</v>
      </c>
      <c r="H30" s="22">
        <f t="shared" si="3"/>
        <v>0.34609999999999985</v>
      </c>
      <c r="J30" s="21">
        <v>5</v>
      </c>
      <c r="K30" s="5">
        <v>-25.350999999999999</v>
      </c>
      <c r="L30" s="5">
        <v>6.4862500000000001</v>
      </c>
      <c r="M30" s="5">
        <f t="shared" si="8"/>
        <v>-25</v>
      </c>
      <c r="N30" s="5">
        <f t="shared" si="9"/>
        <v>5</v>
      </c>
      <c r="O30" s="5">
        <f t="shared" si="10"/>
        <v>0.35099999999999909</v>
      </c>
      <c r="P30" s="22">
        <f t="shared" si="11"/>
        <v>1.4862500000000001</v>
      </c>
    </row>
    <row r="31" spans="2:30" x14ac:dyDescent="0.25">
      <c r="B31" s="21">
        <v>2.6</v>
      </c>
      <c r="C31" s="5">
        <v>-6.7421199999999999</v>
      </c>
      <c r="D31" s="5">
        <v>2.9584999999999999</v>
      </c>
      <c r="E31" s="5">
        <f t="shared" si="0"/>
        <v>-6.7600000000000007</v>
      </c>
      <c r="F31" s="5">
        <f t="shared" si="1"/>
        <v>2.6</v>
      </c>
      <c r="G31" s="5">
        <f t="shared" si="2"/>
        <v>1.7880000000000784E-2</v>
      </c>
      <c r="H31" s="22">
        <f t="shared" si="3"/>
        <v>0.35849999999999982</v>
      </c>
      <c r="J31" s="21">
        <v>5.2</v>
      </c>
      <c r="K31" s="5">
        <v>-27.428699999999999</v>
      </c>
      <c r="L31" s="5">
        <v>6.7380699999999996</v>
      </c>
      <c r="M31" s="5">
        <f t="shared" si="8"/>
        <v>-27.040000000000003</v>
      </c>
      <c r="N31" s="5">
        <f t="shared" si="9"/>
        <v>5.2</v>
      </c>
      <c r="O31" s="5">
        <f t="shared" si="10"/>
        <v>0.38869999999999649</v>
      </c>
      <c r="P31" s="22">
        <f t="shared" si="11"/>
        <v>1.5380699999999994</v>
      </c>
    </row>
    <row r="32" spans="2:30" x14ac:dyDescent="0.25">
      <c r="B32" s="21">
        <v>2.7</v>
      </c>
      <c r="C32" s="5">
        <v>-7.2747299999999999</v>
      </c>
      <c r="D32" s="5">
        <v>3.0710199999999999</v>
      </c>
      <c r="E32" s="5">
        <f t="shared" si="0"/>
        <v>-7.2900000000000009</v>
      </c>
      <c r="F32" s="5">
        <f t="shared" si="1"/>
        <v>2.7</v>
      </c>
      <c r="G32" s="5">
        <f t="shared" si="2"/>
        <v>1.5270000000001005E-2</v>
      </c>
      <c r="H32" s="22">
        <f t="shared" si="3"/>
        <v>0.37101999999999968</v>
      </c>
      <c r="J32" s="21">
        <v>5.4</v>
      </c>
      <c r="K32" s="5">
        <v>-29.586099999999998</v>
      </c>
      <c r="L32" s="5">
        <v>6.98637</v>
      </c>
      <c r="M32" s="5">
        <f t="shared" si="8"/>
        <v>-29.160000000000004</v>
      </c>
      <c r="N32" s="5">
        <f t="shared" si="9"/>
        <v>5.4</v>
      </c>
      <c r="O32" s="5">
        <f t="shared" si="10"/>
        <v>0.42609999999999459</v>
      </c>
      <c r="P32" s="22">
        <f t="shared" si="11"/>
        <v>1.5863699999999996</v>
      </c>
    </row>
    <row r="33" spans="2:16" x14ac:dyDescent="0.25">
      <c r="B33" s="21">
        <v>2.8</v>
      </c>
      <c r="C33" s="5">
        <v>-7.8273799999999998</v>
      </c>
      <c r="D33" s="5">
        <v>3.1836600000000002</v>
      </c>
      <c r="E33" s="5">
        <f t="shared" si="0"/>
        <v>-7.839999999999999</v>
      </c>
      <c r="F33" s="5">
        <f t="shared" si="1"/>
        <v>2.8</v>
      </c>
      <c r="G33" s="5">
        <f t="shared" si="2"/>
        <v>1.2619999999999187E-2</v>
      </c>
      <c r="H33" s="22">
        <f t="shared" si="3"/>
        <v>0.38366000000000033</v>
      </c>
      <c r="J33" s="21">
        <v>5.6</v>
      </c>
      <c r="K33" s="5">
        <v>-31.822299999999998</v>
      </c>
      <c r="L33" s="5">
        <v>7.2315399999999999</v>
      </c>
      <c r="M33" s="5">
        <f t="shared" si="8"/>
        <v>-31.359999999999996</v>
      </c>
      <c r="N33" s="5">
        <f t="shared" si="9"/>
        <v>5.6</v>
      </c>
      <c r="O33" s="5">
        <f t="shared" si="10"/>
        <v>0.4623000000000026</v>
      </c>
      <c r="P33" s="22">
        <f t="shared" si="11"/>
        <v>1.6315400000000002</v>
      </c>
    </row>
    <row r="34" spans="2:16" x14ac:dyDescent="0.25">
      <c r="B34" s="21">
        <v>2.9</v>
      </c>
      <c r="C34" s="5">
        <v>-8.4000800000000009</v>
      </c>
      <c r="D34" s="5">
        <v>3.29644</v>
      </c>
      <c r="E34" s="5">
        <f t="shared" si="0"/>
        <v>-8.41</v>
      </c>
      <c r="F34" s="5">
        <f t="shared" si="1"/>
        <v>2.9</v>
      </c>
      <c r="G34" s="5">
        <f t="shared" si="2"/>
        <v>9.9199999999992627E-3</v>
      </c>
      <c r="H34" s="22">
        <f t="shared" si="3"/>
        <v>0.39644000000000013</v>
      </c>
      <c r="J34" s="21">
        <v>5.8</v>
      </c>
      <c r="K34" s="5">
        <v>-34.136499999999998</v>
      </c>
      <c r="L34" s="5">
        <v>7.4743500000000003</v>
      </c>
      <c r="M34" s="5">
        <f t="shared" si="8"/>
        <v>-33.64</v>
      </c>
      <c r="N34" s="5">
        <f t="shared" si="9"/>
        <v>5.8</v>
      </c>
      <c r="O34" s="5">
        <f t="shared" si="10"/>
        <v>0.4964999999999975</v>
      </c>
      <c r="P34" s="22">
        <f t="shared" si="11"/>
        <v>1.6743500000000004</v>
      </c>
    </row>
    <row r="35" spans="2:16" x14ac:dyDescent="0.25">
      <c r="B35" s="21">
        <v>3</v>
      </c>
      <c r="C35" s="5">
        <v>-8.9928699999999999</v>
      </c>
      <c r="D35" s="5">
        <v>3.4093499999999999</v>
      </c>
      <c r="E35" s="5">
        <f t="shared" si="0"/>
        <v>-9</v>
      </c>
      <c r="F35" s="5">
        <f t="shared" si="1"/>
        <v>3</v>
      </c>
      <c r="G35" s="5">
        <f t="shared" si="2"/>
        <v>7.1300000000000807E-3</v>
      </c>
      <c r="H35" s="22">
        <f t="shared" si="3"/>
        <v>0.40934999999999988</v>
      </c>
      <c r="J35" s="21">
        <v>6</v>
      </c>
      <c r="K35" s="5">
        <v>-36.528399999999998</v>
      </c>
      <c r="L35" s="5">
        <v>7.7158499999999997</v>
      </c>
      <c r="M35" s="5">
        <f t="shared" si="8"/>
        <v>-36</v>
      </c>
      <c r="N35" s="5">
        <f t="shared" si="9"/>
        <v>6</v>
      </c>
      <c r="O35" s="5">
        <f t="shared" si="10"/>
        <v>0.52839999999999776</v>
      </c>
      <c r="P35" s="22">
        <f t="shared" si="11"/>
        <v>1.7158499999999997</v>
      </c>
    </row>
    <row r="36" spans="2:16" x14ac:dyDescent="0.25">
      <c r="B36" s="21">
        <v>3.1</v>
      </c>
      <c r="C36" s="5">
        <v>-9.6057600000000001</v>
      </c>
      <c r="D36" s="5">
        <v>3.5224000000000002</v>
      </c>
      <c r="E36" s="5">
        <f t="shared" si="0"/>
        <v>-9.6100000000000012</v>
      </c>
      <c r="F36" s="5">
        <f t="shared" si="1"/>
        <v>3.1</v>
      </c>
      <c r="G36" s="5">
        <f t="shared" si="2"/>
        <v>4.2400000000011318E-3</v>
      </c>
      <c r="H36" s="22">
        <f t="shared" si="3"/>
        <v>0.42240000000000011</v>
      </c>
      <c r="J36" s="21">
        <v>6.2</v>
      </c>
      <c r="K36" s="5">
        <v>-38.9983</v>
      </c>
      <c r="L36" s="5">
        <v>7.9571800000000001</v>
      </c>
      <c r="M36" s="5">
        <f t="shared" si="8"/>
        <v>-38.440000000000005</v>
      </c>
      <c r="N36" s="5">
        <f t="shared" si="9"/>
        <v>6.2</v>
      </c>
      <c r="O36" s="5">
        <f t="shared" si="10"/>
        <v>0.55829999999999558</v>
      </c>
      <c r="P36" s="22">
        <f t="shared" si="11"/>
        <v>1.75718</v>
      </c>
    </row>
    <row r="37" spans="2:16" x14ac:dyDescent="0.25">
      <c r="B37" s="21">
        <v>3.2</v>
      </c>
      <c r="C37" s="5">
        <v>-10.238799999999999</v>
      </c>
      <c r="D37" s="5">
        <v>3.63558</v>
      </c>
      <c r="E37" s="5">
        <f t="shared" si="0"/>
        <v>-10.240000000000002</v>
      </c>
      <c r="F37" s="5">
        <f t="shared" si="1"/>
        <v>3.2</v>
      </c>
      <c r="G37" s="5">
        <f t="shared" si="2"/>
        <v>1.2000000000025324E-3</v>
      </c>
      <c r="H37" s="22">
        <f t="shared" si="3"/>
        <v>0.43557999999999986</v>
      </c>
      <c r="J37" s="21">
        <v>6.4</v>
      </c>
      <c r="K37" s="5">
        <v>-41.546399999999998</v>
      </c>
      <c r="L37" s="5">
        <v>8.1994299999999996</v>
      </c>
      <c r="M37" s="5">
        <f t="shared" si="8"/>
        <v>-40.960000000000008</v>
      </c>
      <c r="N37" s="5">
        <f t="shared" si="9"/>
        <v>6.4</v>
      </c>
      <c r="O37" s="5">
        <f t="shared" si="10"/>
        <v>0.58639999999999048</v>
      </c>
      <c r="P37" s="22">
        <f t="shared" si="11"/>
        <v>1.7994299999999992</v>
      </c>
    </row>
    <row r="38" spans="2:16" x14ac:dyDescent="0.25">
      <c r="B38" s="21">
        <v>3.3</v>
      </c>
      <c r="C38" s="5">
        <v>-10.8919</v>
      </c>
      <c r="D38" s="5">
        <v>3.7488800000000002</v>
      </c>
      <c r="E38" s="5">
        <f t="shared" si="0"/>
        <v>-10.889999999999999</v>
      </c>
      <c r="F38" s="5">
        <f t="shared" si="1"/>
        <v>3.3</v>
      </c>
      <c r="G38" s="5">
        <f t="shared" si="2"/>
        <v>1.900000000000901E-3</v>
      </c>
      <c r="H38" s="22">
        <f t="shared" si="3"/>
        <v>0.44888000000000039</v>
      </c>
      <c r="J38" s="21">
        <v>6.6</v>
      </c>
      <c r="K38" s="5">
        <v>-44.173299999999998</v>
      </c>
      <c r="L38" s="5">
        <v>8.4434799999999992</v>
      </c>
      <c r="M38" s="5">
        <f t="shared" si="8"/>
        <v>-43.559999999999995</v>
      </c>
      <c r="N38" s="5">
        <f t="shared" si="9"/>
        <v>6.6</v>
      </c>
      <c r="O38" s="5">
        <f t="shared" si="10"/>
        <v>0.6133000000000024</v>
      </c>
      <c r="P38" s="22">
        <f t="shared" si="11"/>
        <v>1.8434799999999996</v>
      </c>
    </row>
    <row r="39" spans="2:16" x14ac:dyDescent="0.25">
      <c r="B39" s="21">
        <v>3.4</v>
      </c>
      <c r="C39" s="5">
        <v>-11.565200000000001</v>
      </c>
      <c r="D39" s="5">
        <v>3.8622800000000002</v>
      </c>
      <c r="E39" s="5">
        <f t="shared" si="0"/>
        <v>-11.559999999999999</v>
      </c>
      <c r="F39" s="5">
        <f t="shared" si="1"/>
        <v>3.4</v>
      </c>
      <c r="G39" s="5">
        <f t="shared" si="2"/>
        <v>5.2000000000020918E-3</v>
      </c>
      <c r="H39" s="22">
        <f t="shared" si="3"/>
        <v>0.46228000000000025</v>
      </c>
      <c r="J39" s="21">
        <v>6.8</v>
      </c>
      <c r="K39" s="5">
        <v>-46.879899999999999</v>
      </c>
      <c r="L39" s="5">
        <v>8.6898700000000009</v>
      </c>
      <c r="M39" s="5">
        <f t="shared" si="8"/>
        <v>-46.239999999999995</v>
      </c>
      <c r="N39" s="5">
        <f t="shared" si="9"/>
        <v>6.8</v>
      </c>
      <c r="O39" s="5">
        <f t="shared" si="10"/>
        <v>0.63990000000000435</v>
      </c>
      <c r="P39" s="22">
        <f t="shared" si="11"/>
        <v>1.889870000000001</v>
      </c>
    </row>
    <row r="40" spans="2:16" x14ac:dyDescent="0.25">
      <c r="B40" s="21">
        <v>3.5</v>
      </c>
      <c r="C40" s="5">
        <v>-12.258699999999999</v>
      </c>
      <c r="D40" s="5">
        <v>3.9757799999999999</v>
      </c>
      <c r="E40" s="5">
        <f t="shared" si="0"/>
        <v>-12.25</v>
      </c>
      <c r="F40" s="5">
        <f t="shared" si="1"/>
        <v>3.5</v>
      </c>
      <c r="G40" s="5">
        <f t="shared" si="2"/>
        <v>8.6999999999992639E-3</v>
      </c>
      <c r="H40" s="22">
        <f t="shared" si="3"/>
        <v>0.47577999999999987</v>
      </c>
      <c r="J40" s="21">
        <v>7</v>
      </c>
      <c r="K40" s="5">
        <v>-49.667099999999998</v>
      </c>
      <c r="L40" s="5">
        <v>8.9387799999999995</v>
      </c>
      <c r="M40" s="5">
        <f t="shared" si="8"/>
        <v>-49</v>
      </c>
      <c r="N40" s="5">
        <f t="shared" si="9"/>
        <v>7</v>
      </c>
      <c r="O40" s="5">
        <f t="shared" si="10"/>
        <v>0.66709999999999781</v>
      </c>
      <c r="P40" s="22">
        <f t="shared" si="11"/>
        <v>1.9387799999999995</v>
      </c>
    </row>
    <row r="41" spans="2:16" x14ac:dyDescent="0.25">
      <c r="B41" s="21">
        <v>3.6</v>
      </c>
      <c r="C41" s="5">
        <v>-12.972300000000001</v>
      </c>
      <c r="D41" s="5">
        <v>4.0893600000000001</v>
      </c>
      <c r="E41" s="5">
        <f t="shared" si="0"/>
        <v>-12.96</v>
      </c>
      <c r="F41" s="5">
        <f t="shared" si="1"/>
        <v>3.6</v>
      </c>
      <c r="G41" s="5">
        <f t="shared" si="2"/>
        <v>1.2299999999999756E-2</v>
      </c>
      <c r="H41" s="22">
        <f t="shared" si="3"/>
        <v>0.48936000000000002</v>
      </c>
      <c r="J41" s="21">
        <v>7.2</v>
      </c>
      <c r="K41" s="5">
        <v>-52.535299999999999</v>
      </c>
      <c r="L41" s="5">
        <v>9.19</v>
      </c>
      <c r="M41" s="5">
        <f t="shared" si="8"/>
        <v>-51.84</v>
      </c>
      <c r="N41" s="5">
        <f t="shared" si="9"/>
        <v>7.2</v>
      </c>
      <c r="O41" s="5">
        <f t="shared" si="10"/>
        <v>0.69529999999999603</v>
      </c>
      <c r="P41" s="22">
        <f t="shared" si="11"/>
        <v>1.9899999999999993</v>
      </c>
    </row>
    <row r="42" spans="2:16" x14ac:dyDescent="0.25">
      <c r="B42" s="21">
        <v>3.7</v>
      </c>
      <c r="C42" s="5">
        <v>-13.706099999999999</v>
      </c>
      <c r="D42" s="5">
        <v>4.2030099999999999</v>
      </c>
      <c r="E42" s="5">
        <f t="shared" si="0"/>
        <v>-13.690000000000001</v>
      </c>
      <c r="F42" s="5">
        <f t="shared" si="1"/>
        <v>3.7</v>
      </c>
      <c r="G42" s="5">
        <f t="shared" si="2"/>
        <v>1.6099999999998005E-2</v>
      </c>
      <c r="H42" s="22">
        <f t="shared" si="3"/>
        <v>0.50300999999999974</v>
      </c>
      <c r="J42" s="21">
        <v>7.4</v>
      </c>
      <c r="K42" s="5">
        <v>-55.485199999999999</v>
      </c>
      <c r="L42" s="5">
        <v>9.44299</v>
      </c>
      <c r="M42" s="5">
        <f t="shared" si="8"/>
        <v>-54.760000000000005</v>
      </c>
      <c r="N42" s="5">
        <f t="shared" si="9"/>
        <v>7.4</v>
      </c>
      <c r="O42" s="5">
        <f t="shared" si="10"/>
        <v>0.72519999999999385</v>
      </c>
      <c r="P42" s="22">
        <f t="shared" si="11"/>
        <v>2.0429899999999996</v>
      </c>
    </row>
    <row r="43" spans="2:16" x14ac:dyDescent="0.25">
      <c r="B43" s="21">
        <v>3.8</v>
      </c>
      <c r="C43" s="5">
        <v>-14.460100000000001</v>
      </c>
      <c r="D43" s="5">
        <v>4.3167099999999996</v>
      </c>
      <c r="E43" s="5">
        <f t="shared" si="0"/>
        <v>-14.44</v>
      </c>
      <c r="F43" s="5">
        <f t="shared" si="1"/>
        <v>3.8</v>
      </c>
      <c r="G43" s="5">
        <f t="shared" si="2"/>
        <v>2.0100000000001117E-2</v>
      </c>
      <c r="H43" s="22">
        <f t="shared" si="3"/>
        <v>0.51670999999999978</v>
      </c>
      <c r="J43" s="21">
        <v>7.6</v>
      </c>
      <c r="K43" s="5">
        <v>-58.5169</v>
      </c>
      <c r="L43" s="5">
        <v>9.6970200000000002</v>
      </c>
      <c r="M43" s="5">
        <f t="shared" si="8"/>
        <v>-57.76</v>
      </c>
      <c r="N43" s="5">
        <f t="shared" si="9"/>
        <v>7.6</v>
      </c>
      <c r="O43" s="5">
        <f t="shared" si="10"/>
        <v>0.75690000000000168</v>
      </c>
      <c r="P43" s="22">
        <f t="shared" si="11"/>
        <v>2.0970200000000006</v>
      </c>
    </row>
    <row r="44" spans="2:16" x14ac:dyDescent="0.25">
      <c r="B44" s="21">
        <v>3.9</v>
      </c>
      <c r="C44" s="5">
        <v>-15.2342</v>
      </c>
      <c r="D44" s="5">
        <v>4.4304399999999999</v>
      </c>
      <c r="E44" s="5">
        <f t="shared" si="0"/>
        <v>-15.209999999999999</v>
      </c>
      <c r="F44" s="5">
        <f t="shared" si="1"/>
        <v>3.9</v>
      </c>
      <c r="G44" s="5">
        <f t="shared" si="2"/>
        <v>2.4200000000000443E-2</v>
      </c>
      <c r="H44" s="22">
        <f t="shared" si="3"/>
        <v>0.53044000000000002</v>
      </c>
      <c r="J44" s="21">
        <v>7.8</v>
      </c>
      <c r="K44" s="5">
        <v>-61.630299999999998</v>
      </c>
      <c r="L44" s="5">
        <v>9.9512900000000002</v>
      </c>
      <c r="M44" s="5">
        <f t="shared" si="8"/>
        <v>-60.839999999999996</v>
      </c>
      <c r="N44" s="5">
        <f t="shared" si="9"/>
        <v>7.8</v>
      </c>
      <c r="O44" s="5">
        <f t="shared" si="10"/>
        <v>0.790300000000002</v>
      </c>
      <c r="P44" s="22">
        <f t="shared" si="11"/>
        <v>2.1512900000000004</v>
      </c>
    </row>
    <row r="45" spans="2:16" x14ac:dyDescent="0.25">
      <c r="B45" s="21">
        <v>4</v>
      </c>
      <c r="C45" s="5">
        <v>-16.028500000000001</v>
      </c>
      <c r="D45" s="5">
        <v>4.5442099999999996</v>
      </c>
      <c r="E45" s="5">
        <f>-(B45*B45)</f>
        <v>-16</v>
      </c>
      <c r="F45" s="5">
        <f>B45</f>
        <v>4</v>
      </c>
      <c r="G45" s="5">
        <f t="shared" si="2"/>
        <v>2.850000000000108E-2</v>
      </c>
      <c r="H45" s="22">
        <f t="shared" si="3"/>
        <v>0.54420999999999964</v>
      </c>
      <c r="J45" s="21">
        <v>8</v>
      </c>
      <c r="K45" s="5">
        <v>-64.825000000000003</v>
      </c>
      <c r="L45" s="5">
        <v>10.205</v>
      </c>
      <c r="M45" s="5">
        <f t="shared" si="8"/>
        <v>-64</v>
      </c>
      <c r="N45" s="5">
        <f t="shared" si="9"/>
        <v>8</v>
      </c>
      <c r="O45" s="5">
        <f t="shared" si="10"/>
        <v>0.82500000000000284</v>
      </c>
      <c r="P45" s="22">
        <f t="shared" si="11"/>
        <v>2.2050000000000001</v>
      </c>
    </row>
    <row r="46" spans="2:16" x14ac:dyDescent="0.25">
      <c r="B46" s="21">
        <v>4.0999999999999996</v>
      </c>
      <c r="C46" s="5">
        <v>-16.843</v>
      </c>
      <c r="D46" s="5">
        <v>4.6579899999999999</v>
      </c>
      <c r="E46" s="5">
        <f t="shared" ref="E46:E105" si="12">-(B46*B46)</f>
        <v>-16.809999999999999</v>
      </c>
      <c r="F46" s="5">
        <f t="shared" ref="F46:F105" si="13">B46</f>
        <v>4.0999999999999996</v>
      </c>
      <c r="G46" s="5">
        <f t="shared" ref="G46:G105" si="14">ABS(C46-E46)</f>
        <v>3.3000000000001251E-2</v>
      </c>
      <c r="H46" s="22">
        <f t="shared" ref="H46:H105" si="15">ABS(D46-F46)</f>
        <v>0.55799000000000021</v>
      </c>
      <c r="J46" s="21">
        <v>8.1999999999999993</v>
      </c>
      <c r="K46" s="5">
        <v>-68.1006</v>
      </c>
      <c r="L46" s="5">
        <v>10.457599999999999</v>
      </c>
      <c r="M46" s="5">
        <f t="shared" si="8"/>
        <v>-67.239999999999995</v>
      </c>
      <c r="N46" s="5">
        <f t="shared" si="9"/>
        <v>8.1999999999999993</v>
      </c>
      <c r="O46" s="5">
        <f t="shared" si="10"/>
        <v>0.86060000000000514</v>
      </c>
      <c r="P46" s="22">
        <f t="shared" si="11"/>
        <v>2.2576000000000001</v>
      </c>
    </row>
    <row r="47" spans="2:16" x14ac:dyDescent="0.25">
      <c r="B47" s="21">
        <v>4.2</v>
      </c>
      <c r="C47" s="5">
        <v>-17.677600000000002</v>
      </c>
      <c r="D47" s="5">
        <v>4.7717700000000001</v>
      </c>
      <c r="E47" s="5">
        <f t="shared" si="12"/>
        <v>-17.64</v>
      </c>
      <c r="F47" s="5">
        <f t="shared" si="13"/>
        <v>4.2</v>
      </c>
      <c r="G47" s="5">
        <f t="shared" si="14"/>
        <v>3.7600000000001188E-2</v>
      </c>
      <c r="H47" s="22">
        <f t="shared" si="15"/>
        <v>0.57176999999999989</v>
      </c>
      <c r="J47" s="21">
        <v>8.4</v>
      </c>
      <c r="K47" s="5">
        <v>-71.456400000000002</v>
      </c>
      <c r="L47" s="5">
        <v>10.7088</v>
      </c>
      <c r="M47" s="5">
        <f t="shared" si="8"/>
        <v>-70.56</v>
      </c>
      <c r="N47" s="5">
        <f t="shared" si="9"/>
        <v>8.4</v>
      </c>
      <c r="O47" s="5">
        <f t="shared" si="10"/>
        <v>0.89639999999999986</v>
      </c>
      <c r="P47" s="22">
        <f t="shared" si="11"/>
        <v>2.3087999999999997</v>
      </c>
    </row>
    <row r="48" spans="2:16" x14ac:dyDescent="0.25">
      <c r="B48" s="21">
        <v>4.3</v>
      </c>
      <c r="C48" s="5">
        <v>-18.532399999999999</v>
      </c>
      <c r="D48" s="5">
        <v>4.8855500000000003</v>
      </c>
      <c r="E48" s="5">
        <f t="shared" si="12"/>
        <v>-18.489999999999998</v>
      </c>
      <c r="F48" s="5">
        <f t="shared" si="13"/>
        <v>4.3</v>
      </c>
      <c r="G48" s="5">
        <f t="shared" si="14"/>
        <v>4.2400000000000659E-2</v>
      </c>
      <c r="H48" s="22">
        <f t="shared" si="15"/>
        <v>0.58555000000000046</v>
      </c>
      <c r="J48" s="21">
        <v>8.6</v>
      </c>
      <c r="K48" s="5">
        <v>-74.892099999999999</v>
      </c>
      <c r="L48" s="5">
        <v>10.958299999999999</v>
      </c>
      <c r="M48" s="5">
        <f t="shared" si="8"/>
        <v>-73.959999999999994</v>
      </c>
      <c r="N48" s="5">
        <f t="shared" si="9"/>
        <v>8.6</v>
      </c>
      <c r="O48" s="5">
        <f t="shared" si="10"/>
        <v>0.93210000000000548</v>
      </c>
      <c r="P48" s="22">
        <f t="shared" si="11"/>
        <v>2.3582999999999998</v>
      </c>
    </row>
    <row r="49" spans="2:30" x14ac:dyDescent="0.25">
      <c r="B49" s="21">
        <v>4.4000000000000004</v>
      </c>
      <c r="C49" s="5">
        <v>-19.407299999999999</v>
      </c>
      <c r="D49" s="5">
        <v>4.9993299999999996</v>
      </c>
      <c r="E49" s="5">
        <f t="shared" si="12"/>
        <v>-19.360000000000003</v>
      </c>
      <c r="F49" s="5">
        <f t="shared" si="13"/>
        <v>4.4000000000000004</v>
      </c>
      <c r="G49" s="5">
        <f t="shared" si="14"/>
        <v>4.7299999999996345E-2</v>
      </c>
      <c r="H49" s="22">
        <f t="shared" si="15"/>
        <v>0.59932999999999925</v>
      </c>
      <c r="J49" s="21">
        <v>8.8000000000000007</v>
      </c>
      <c r="K49" s="5">
        <v>-78.4071</v>
      </c>
      <c r="L49" s="5">
        <v>11.2065</v>
      </c>
      <c r="M49" s="5">
        <f t="shared" si="8"/>
        <v>-77.440000000000012</v>
      </c>
      <c r="N49" s="5">
        <f t="shared" si="9"/>
        <v>8.8000000000000007</v>
      </c>
      <c r="O49" s="5">
        <f t="shared" si="10"/>
        <v>0.96709999999998786</v>
      </c>
      <c r="P49" s="22">
        <f t="shared" si="11"/>
        <v>2.4064999999999994</v>
      </c>
    </row>
    <row r="50" spans="2:30" x14ac:dyDescent="0.25">
      <c r="B50" s="21">
        <v>4.5</v>
      </c>
      <c r="C50" s="5">
        <v>-20.302299999999999</v>
      </c>
      <c r="D50" s="5">
        <v>5.1130899999999997</v>
      </c>
      <c r="E50" s="5">
        <f t="shared" si="12"/>
        <v>-20.25</v>
      </c>
      <c r="F50" s="5">
        <f t="shared" si="13"/>
        <v>4.5</v>
      </c>
      <c r="G50" s="5">
        <f t="shared" si="14"/>
        <v>5.2299999999998903E-2</v>
      </c>
      <c r="H50" s="22">
        <f t="shared" si="15"/>
        <v>0.61308999999999969</v>
      </c>
      <c r="J50" s="21">
        <v>9</v>
      </c>
      <c r="K50" s="5">
        <v>-82.001099999999994</v>
      </c>
      <c r="L50" s="5">
        <v>11.4535</v>
      </c>
      <c r="M50" s="5">
        <f t="shared" si="8"/>
        <v>-81</v>
      </c>
      <c r="N50" s="5">
        <f t="shared" si="9"/>
        <v>9</v>
      </c>
      <c r="O50" s="5">
        <f t="shared" si="10"/>
        <v>1.0010999999999939</v>
      </c>
      <c r="P50" s="22">
        <f t="shared" si="11"/>
        <v>2.4535</v>
      </c>
    </row>
    <row r="51" spans="2:30" x14ac:dyDescent="0.25">
      <c r="B51" s="21">
        <v>4.5999999999999996</v>
      </c>
      <c r="C51" s="5">
        <v>-21.217400000000001</v>
      </c>
      <c r="D51" s="5">
        <v>5.2268400000000002</v>
      </c>
      <c r="E51" s="5">
        <f t="shared" si="12"/>
        <v>-21.159999999999997</v>
      </c>
      <c r="F51" s="5">
        <f t="shared" si="13"/>
        <v>4.5999999999999996</v>
      </c>
      <c r="G51" s="5">
        <f t="shared" si="14"/>
        <v>5.7400000000004781E-2</v>
      </c>
      <c r="H51" s="22">
        <f t="shared" si="15"/>
        <v>0.62684000000000051</v>
      </c>
      <c r="J51" s="21">
        <v>9.1999999999999993</v>
      </c>
      <c r="K51" s="5">
        <v>-85.674099999999996</v>
      </c>
      <c r="L51" s="5">
        <v>11.7</v>
      </c>
      <c r="M51" s="5">
        <f t="shared" si="8"/>
        <v>-84.639999999999986</v>
      </c>
      <c r="N51" s="5">
        <f t="shared" si="9"/>
        <v>9.1999999999999993</v>
      </c>
      <c r="O51" s="5">
        <f t="shared" si="10"/>
        <v>1.0341000000000093</v>
      </c>
      <c r="P51" s="22">
        <f t="shared" si="11"/>
        <v>2.5</v>
      </c>
    </row>
    <row r="52" spans="2:30" x14ac:dyDescent="0.25">
      <c r="B52" s="21">
        <v>4.7</v>
      </c>
      <c r="C52" s="5">
        <v>-22.152699999999999</v>
      </c>
      <c r="D52" s="5">
        <v>5.3405699999999996</v>
      </c>
      <c r="E52" s="5">
        <f t="shared" si="12"/>
        <v>-22.090000000000003</v>
      </c>
      <c r="F52" s="5">
        <f t="shared" si="13"/>
        <v>4.7</v>
      </c>
      <c r="G52" s="5">
        <f t="shared" si="14"/>
        <v>6.2699999999995981E-2</v>
      </c>
      <c r="H52" s="22">
        <f t="shared" si="15"/>
        <v>0.64056999999999942</v>
      </c>
      <c r="J52" s="21">
        <v>9.4</v>
      </c>
      <c r="K52" s="5">
        <v>-89.426000000000002</v>
      </c>
      <c r="L52" s="5">
        <v>11.946300000000001</v>
      </c>
      <c r="M52" s="5">
        <f t="shared" si="8"/>
        <v>-88.360000000000014</v>
      </c>
      <c r="N52" s="5">
        <f t="shared" si="9"/>
        <v>9.4</v>
      </c>
      <c r="O52" s="5">
        <f t="shared" si="10"/>
        <v>1.0659999999999883</v>
      </c>
      <c r="P52" s="22">
        <f t="shared" si="11"/>
        <v>2.5463000000000005</v>
      </c>
    </row>
    <row r="53" spans="2:30" x14ac:dyDescent="0.25">
      <c r="B53" s="21">
        <v>4.8</v>
      </c>
      <c r="C53" s="5">
        <v>-23.108000000000001</v>
      </c>
      <c r="D53" s="5">
        <v>5.4542900000000003</v>
      </c>
      <c r="E53" s="5">
        <f t="shared" si="12"/>
        <v>-23.04</v>
      </c>
      <c r="F53" s="5">
        <f t="shared" si="13"/>
        <v>4.8</v>
      </c>
      <c r="G53" s="5">
        <f t="shared" si="14"/>
        <v>6.8000000000001393E-2</v>
      </c>
      <c r="H53" s="22">
        <f t="shared" si="15"/>
        <v>0.65429000000000048</v>
      </c>
      <c r="J53" s="21">
        <v>9.6</v>
      </c>
      <c r="K53" s="5">
        <v>-93.256900000000002</v>
      </c>
      <c r="L53" s="5">
        <v>12.193199999999999</v>
      </c>
      <c r="M53" s="5">
        <f t="shared" si="8"/>
        <v>-92.16</v>
      </c>
      <c r="N53" s="5">
        <f t="shared" si="9"/>
        <v>9.6</v>
      </c>
      <c r="O53" s="5">
        <f t="shared" si="10"/>
        <v>1.0969000000000051</v>
      </c>
      <c r="P53" s="22">
        <f t="shared" si="11"/>
        <v>2.5931999999999995</v>
      </c>
    </row>
    <row r="54" spans="2:30" x14ac:dyDescent="0.25">
      <c r="B54" s="21">
        <v>4.9000000000000004</v>
      </c>
      <c r="C54" s="5">
        <v>-24.083400000000001</v>
      </c>
      <c r="D54" s="5">
        <v>5.56799</v>
      </c>
      <c r="E54" s="5">
        <f t="shared" si="12"/>
        <v>-24.010000000000005</v>
      </c>
      <c r="F54" s="5">
        <f t="shared" si="13"/>
        <v>4.9000000000000004</v>
      </c>
      <c r="G54" s="5">
        <f t="shared" si="14"/>
        <v>7.3399999999995913E-2</v>
      </c>
      <c r="H54" s="22">
        <f t="shared" si="15"/>
        <v>0.66798999999999964</v>
      </c>
      <c r="J54" s="21">
        <v>9.8000000000000007</v>
      </c>
      <c r="K54" s="5">
        <v>-97.166899999999998</v>
      </c>
      <c r="L54" s="5">
        <v>12.441000000000001</v>
      </c>
      <c r="M54" s="5">
        <f t="shared" si="8"/>
        <v>-96.04000000000002</v>
      </c>
      <c r="N54" s="5">
        <f t="shared" si="9"/>
        <v>9.8000000000000007</v>
      </c>
      <c r="O54" s="5">
        <f t="shared" si="10"/>
        <v>1.1268999999999778</v>
      </c>
      <c r="P54" s="22">
        <f t="shared" si="11"/>
        <v>2.641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2:30" ht="15.75" thickBot="1" x14ac:dyDescent="0.3">
      <c r="B55" s="21">
        <v>5</v>
      </c>
      <c r="C55" s="5">
        <v>-25.078900000000001</v>
      </c>
      <c r="D55" s="5">
        <v>5.6816899999999997</v>
      </c>
      <c r="E55" s="5">
        <f t="shared" si="12"/>
        <v>-25</v>
      </c>
      <c r="F55" s="5">
        <f t="shared" si="13"/>
        <v>5</v>
      </c>
      <c r="G55" s="5">
        <f t="shared" si="14"/>
        <v>7.8900000000000858E-2</v>
      </c>
      <c r="H55" s="22">
        <f t="shared" si="15"/>
        <v>0.68168999999999969</v>
      </c>
      <c r="J55" s="23">
        <v>10</v>
      </c>
      <c r="K55" s="24">
        <v>-101.15600000000001</v>
      </c>
      <c r="L55" s="24">
        <v>12.690200000000001</v>
      </c>
      <c r="M55" s="24">
        <f t="shared" si="8"/>
        <v>-100</v>
      </c>
      <c r="N55" s="24">
        <f t="shared" si="9"/>
        <v>10</v>
      </c>
      <c r="O55" s="24">
        <f t="shared" si="10"/>
        <v>1.1560000000000059</v>
      </c>
      <c r="P55" s="25">
        <f t="shared" si="11"/>
        <v>2.6902000000000008</v>
      </c>
    </row>
    <row r="56" spans="2:30" x14ac:dyDescent="0.25">
      <c r="B56" s="21">
        <v>5.0999999999999996</v>
      </c>
      <c r="C56" s="5">
        <v>-26.0945</v>
      </c>
      <c r="D56" s="5">
        <v>5.7953799999999998</v>
      </c>
      <c r="E56" s="5">
        <f t="shared" si="12"/>
        <v>-26.009999999999998</v>
      </c>
      <c r="F56" s="5">
        <f t="shared" si="13"/>
        <v>5.0999999999999996</v>
      </c>
      <c r="G56" s="5">
        <f t="shared" si="14"/>
        <v>8.4500000000002018E-2</v>
      </c>
      <c r="H56" s="22">
        <f t="shared" si="15"/>
        <v>0.69538000000000011</v>
      </c>
    </row>
    <row r="57" spans="2:30" ht="15.75" thickBot="1" x14ac:dyDescent="0.3">
      <c r="B57" s="21">
        <v>5.2</v>
      </c>
      <c r="C57" s="5">
        <v>-27.130099999999999</v>
      </c>
      <c r="D57" s="5">
        <v>5.9090600000000002</v>
      </c>
      <c r="E57" s="5">
        <f t="shared" si="12"/>
        <v>-27.040000000000003</v>
      </c>
      <c r="F57" s="5">
        <f t="shared" si="13"/>
        <v>5.2</v>
      </c>
      <c r="G57" s="5">
        <f t="shared" si="14"/>
        <v>9.0099999999996072E-2</v>
      </c>
      <c r="H57" s="22">
        <f t="shared" si="15"/>
        <v>0.70906000000000002</v>
      </c>
    </row>
    <row r="58" spans="2:30" x14ac:dyDescent="0.25">
      <c r="B58" s="21">
        <v>5.3</v>
      </c>
      <c r="C58" s="5">
        <v>-28.1859</v>
      </c>
      <c r="D58" s="5">
        <v>6.0227500000000003</v>
      </c>
      <c r="E58" s="5">
        <f t="shared" si="12"/>
        <v>-28.09</v>
      </c>
      <c r="F58" s="5">
        <f t="shared" si="13"/>
        <v>5.3</v>
      </c>
      <c r="G58" s="5">
        <f t="shared" si="14"/>
        <v>9.5900000000000318E-2</v>
      </c>
      <c r="H58" s="22">
        <f t="shared" si="15"/>
        <v>0.72275000000000045</v>
      </c>
      <c r="J58" s="118" t="s">
        <v>26</v>
      </c>
      <c r="K58" s="119"/>
      <c r="L58" s="119"/>
      <c r="M58" s="119"/>
      <c r="N58" s="119"/>
      <c r="O58" s="119"/>
      <c r="P58" s="120"/>
      <c r="S58" s="74" t="s">
        <v>22</v>
      </c>
      <c r="T58" s="74"/>
      <c r="U58" s="74" t="s">
        <v>23</v>
      </c>
      <c r="V58" s="74"/>
      <c r="W58" s="74" t="s">
        <v>36</v>
      </c>
      <c r="X58" s="74"/>
      <c r="Y58" s="74" t="s">
        <v>37</v>
      </c>
      <c r="Z58" s="74"/>
      <c r="AA58" s="74" t="s">
        <v>20</v>
      </c>
      <c r="AB58" s="74"/>
      <c r="AC58" s="74"/>
      <c r="AD58" s="74"/>
    </row>
    <row r="59" spans="2:30" ht="15.75" thickBot="1" x14ac:dyDescent="0.3">
      <c r="B59" s="21">
        <v>5.4</v>
      </c>
      <c r="C59" s="5">
        <v>-29.261600000000001</v>
      </c>
      <c r="D59" s="5">
        <v>6.1364400000000003</v>
      </c>
      <c r="E59" s="5">
        <f t="shared" si="12"/>
        <v>-29.160000000000004</v>
      </c>
      <c r="F59" s="5">
        <f t="shared" si="13"/>
        <v>5.4</v>
      </c>
      <c r="G59" s="5">
        <f t="shared" si="14"/>
        <v>0.10159999999999769</v>
      </c>
      <c r="H59" s="22">
        <f t="shared" si="15"/>
        <v>0.73643999999999998</v>
      </c>
      <c r="J59" s="121"/>
      <c r="K59" s="122"/>
      <c r="L59" s="122"/>
      <c r="M59" s="122"/>
      <c r="N59" s="122"/>
      <c r="O59" s="122"/>
      <c r="P59" s="123"/>
      <c r="S59" s="74"/>
      <c r="T59" s="74"/>
      <c r="U59" s="74"/>
      <c r="V59" s="74"/>
      <c r="W59" s="74"/>
      <c r="X59" s="74"/>
      <c r="Y59" s="74"/>
      <c r="Z59" s="74"/>
      <c r="AA59" s="74" t="s">
        <v>21</v>
      </c>
      <c r="AB59" s="74"/>
      <c r="AC59" s="74" t="s">
        <v>38</v>
      </c>
      <c r="AD59" s="74"/>
    </row>
    <row r="60" spans="2:30" x14ac:dyDescent="0.25">
      <c r="B60" s="21">
        <v>5.5</v>
      </c>
      <c r="C60" s="5">
        <v>-30.357500000000002</v>
      </c>
      <c r="D60" s="5">
        <v>6.2501499999999997</v>
      </c>
      <c r="E60" s="5">
        <f t="shared" si="12"/>
        <v>-30.25</v>
      </c>
      <c r="F60" s="5">
        <f t="shared" si="13"/>
        <v>5.5</v>
      </c>
      <c r="G60" s="5">
        <f t="shared" si="14"/>
        <v>0.10750000000000171</v>
      </c>
      <c r="H60" s="22">
        <f t="shared" si="15"/>
        <v>0.75014999999999965</v>
      </c>
      <c r="J60" s="41"/>
      <c r="K60" s="42"/>
      <c r="L60" s="42"/>
      <c r="M60" s="42"/>
      <c r="N60" s="42"/>
      <c r="O60" s="42"/>
      <c r="P60" s="43"/>
      <c r="S60" s="71">
        <f>MAX(H5:H105)</f>
        <v>1.3838000000000008</v>
      </c>
      <c r="T60" s="72"/>
      <c r="U60" s="71">
        <f>MAX(P5:P55)</f>
        <v>2.6902000000000008</v>
      </c>
      <c r="V60" s="72"/>
      <c r="W60" s="71">
        <f>AVERAGE(H5:H105)</f>
        <v>0.68743540594059394</v>
      </c>
      <c r="X60" s="72"/>
      <c r="Y60" s="71">
        <f>AVERAGE(P5:P55)</f>
        <v>1.4283405490196079</v>
      </c>
      <c r="Z60" s="72"/>
      <c r="AA60" s="73">
        <f>U60/S60</f>
        <v>1.94406706171412</v>
      </c>
      <c r="AB60" s="73"/>
      <c r="AC60" s="73">
        <f>Y60/W60</f>
        <v>2.0777814710681932</v>
      </c>
      <c r="AD60" s="73"/>
    </row>
    <row r="61" spans="2:30" x14ac:dyDescent="0.25">
      <c r="B61" s="21">
        <v>5.6</v>
      </c>
      <c r="C61" s="5">
        <v>-31.473400000000002</v>
      </c>
      <c r="D61" s="5">
        <v>6.3638700000000004</v>
      </c>
      <c r="E61" s="5">
        <f t="shared" si="12"/>
        <v>-31.359999999999996</v>
      </c>
      <c r="F61" s="5">
        <f t="shared" si="13"/>
        <v>5.6</v>
      </c>
      <c r="G61" s="5">
        <f t="shared" si="14"/>
        <v>0.11340000000000572</v>
      </c>
      <c r="H61" s="22">
        <f t="shared" si="15"/>
        <v>0.76387000000000072</v>
      </c>
      <c r="J61" s="44"/>
      <c r="K61" s="45"/>
      <c r="L61" s="45"/>
      <c r="M61" s="45"/>
      <c r="N61" s="45"/>
      <c r="O61" s="45"/>
      <c r="P61" s="46"/>
    </row>
    <row r="62" spans="2:30" x14ac:dyDescent="0.25">
      <c r="B62" s="21">
        <v>5.7</v>
      </c>
      <c r="C62" s="5">
        <v>-32.609299999999998</v>
      </c>
      <c r="D62" s="5">
        <v>6.4775999999999998</v>
      </c>
      <c r="E62" s="5">
        <f t="shared" si="12"/>
        <v>-32.49</v>
      </c>
      <c r="F62" s="5">
        <f t="shared" si="13"/>
        <v>5.7</v>
      </c>
      <c r="G62" s="5">
        <f t="shared" si="14"/>
        <v>0.11929999999999552</v>
      </c>
      <c r="H62" s="22">
        <f t="shared" si="15"/>
        <v>0.77759999999999962</v>
      </c>
      <c r="J62" s="44"/>
      <c r="K62" s="45"/>
      <c r="L62" s="45"/>
      <c r="M62" s="45"/>
      <c r="N62" s="45"/>
      <c r="O62" s="45"/>
      <c r="P62" s="46"/>
    </row>
    <row r="63" spans="2:30" x14ac:dyDescent="0.25">
      <c r="B63" s="21">
        <v>5.8</v>
      </c>
      <c r="C63" s="5">
        <v>-33.7654</v>
      </c>
      <c r="D63" s="5">
        <v>6.5913599999999999</v>
      </c>
      <c r="E63" s="5">
        <f t="shared" si="12"/>
        <v>-33.64</v>
      </c>
      <c r="F63" s="5">
        <f t="shared" si="13"/>
        <v>5.8</v>
      </c>
      <c r="G63" s="5">
        <f t="shared" si="14"/>
        <v>0.12539999999999907</v>
      </c>
      <c r="H63" s="22">
        <f t="shared" si="15"/>
        <v>0.79136000000000006</v>
      </c>
      <c r="J63" s="44"/>
      <c r="K63" s="45"/>
      <c r="L63" s="45"/>
      <c r="M63" s="45"/>
      <c r="N63" s="45"/>
      <c r="O63" s="45"/>
      <c r="P63" s="46"/>
    </row>
    <row r="64" spans="2:30" x14ac:dyDescent="0.25">
      <c r="B64" s="21">
        <v>5.9</v>
      </c>
      <c r="C64" s="5">
        <v>-34.941400000000002</v>
      </c>
      <c r="D64" s="5">
        <v>6.7051400000000001</v>
      </c>
      <c r="E64" s="5">
        <f t="shared" si="12"/>
        <v>-34.81</v>
      </c>
      <c r="F64" s="5">
        <f t="shared" si="13"/>
        <v>5.9</v>
      </c>
      <c r="G64" s="5">
        <f t="shared" si="14"/>
        <v>0.1313999999999993</v>
      </c>
      <c r="H64" s="22">
        <f t="shared" si="15"/>
        <v>0.80513999999999974</v>
      </c>
      <c r="J64" s="44"/>
      <c r="K64" s="45"/>
      <c r="L64" s="45"/>
      <c r="M64" s="45"/>
      <c r="N64" s="45"/>
      <c r="O64" s="45"/>
      <c r="P64" s="46"/>
    </row>
    <row r="65" spans="2:16" ht="15.75" thickBot="1" x14ac:dyDescent="0.3">
      <c r="B65" s="21">
        <v>6</v>
      </c>
      <c r="C65" s="5">
        <v>-36.137599999999999</v>
      </c>
      <c r="D65" s="5">
        <v>6.8189399999999996</v>
      </c>
      <c r="E65" s="5">
        <f t="shared" si="12"/>
        <v>-36</v>
      </c>
      <c r="F65" s="5">
        <f t="shared" si="13"/>
        <v>6</v>
      </c>
      <c r="G65" s="5">
        <f t="shared" si="14"/>
        <v>0.13759999999999906</v>
      </c>
      <c r="H65" s="22">
        <f t="shared" si="15"/>
        <v>0.81893999999999956</v>
      </c>
      <c r="J65" s="47"/>
      <c r="K65" s="48"/>
      <c r="L65" s="48"/>
      <c r="M65" s="48"/>
      <c r="N65" s="48"/>
      <c r="O65" s="48"/>
      <c r="P65" s="49"/>
    </row>
    <row r="66" spans="2:16" x14ac:dyDescent="0.25">
      <c r="B66" s="21">
        <v>6.1</v>
      </c>
      <c r="C66" s="5">
        <v>-37.3538</v>
      </c>
      <c r="D66" s="5">
        <v>6.9327800000000002</v>
      </c>
      <c r="E66" s="5">
        <f t="shared" si="12"/>
        <v>-37.209999999999994</v>
      </c>
      <c r="F66" s="5">
        <f t="shared" si="13"/>
        <v>6.1</v>
      </c>
      <c r="G66" s="5">
        <f t="shared" si="14"/>
        <v>0.14380000000000592</v>
      </c>
      <c r="H66" s="22">
        <f t="shared" si="15"/>
        <v>0.83278000000000052</v>
      </c>
      <c r="J66" s="65" t="s">
        <v>43</v>
      </c>
      <c r="K66" s="66"/>
      <c r="L66" s="66"/>
      <c r="M66" s="66"/>
      <c r="N66" s="66"/>
      <c r="O66" s="66"/>
      <c r="P66" s="67"/>
    </row>
    <row r="67" spans="2:16" ht="15.75" thickBot="1" x14ac:dyDescent="0.3">
      <c r="B67" s="21">
        <v>6.2</v>
      </c>
      <c r="C67" s="5">
        <v>-38.5901</v>
      </c>
      <c r="D67" s="5">
        <v>7.0466300000000004</v>
      </c>
      <c r="E67" s="5">
        <f t="shared" si="12"/>
        <v>-38.440000000000005</v>
      </c>
      <c r="F67" s="5">
        <f t="shared" si="13"/>
        <v>6.2</v>
      </c>
      <c r="G67" s="5">
        <f t="shared" si="14"/>
        <v>0.15009999999999479</v>
      </c>
      <c r="H67" s="22">
        <f t="shared" si="15"/>
        <v>0.84663000000000022</v>
      </c>
      <c r="J67" s="87"/>
      <c r="K67" s="88"/>
      <c r="L67" s="88"/>
      <c r="M67" s="88"/>
      <c r="N67" s="88"/>
      <c r="O67" s="88"/>
      <c r="P67" s="89"/>
    </row>
    <row r="68" spans="2:16" x14ac:dyDescent="0.25">
      <c r="B68" s="21">
        <v>6.3</v>
      </c>
      <c r="C68" s="5">
        <v>-39.846400000000003</v>
      </c>
      <c r="D68" s="5">
        <v>7.16052</v>
      </c>
      <c r="E68" s="5">
        <f t="shared" si="12"/>
        <v>-39.69</v>
      </c>
      <c r="F68" s="5">
        <f t="shared" si="13"/>
        <v>6.3</v>
      </c>
      <c r="G68" s="5">
        <f t="shared" si="14"/>
        <v>0.15640000000000498</v>
      </c>
      <c r="H68" s="22">
        <f t="shared" si="15"/>
        <v>0.86052000000000017</v>
      </c>
      <c r="J68" s="41"/>
      <c r="K68" s="42"/>
      <c r="L68" s="42"/>
      <c r="M68" s="42"/>
      <c r="N68" s="42"/>
      <c r="O68" s="42"/>
      <c r="P68" s="43"/>
    </row>
    <row r="69" spans="2:16" ht="15.75" thickBot="1" x14ac:dyDescent="0.3">
      <c r="B69" s="21">
        <v>6.4</v>
      </c>
      <c r="C69" s="5">
        <v>-41.122799999999998</v>
      </c>
      <c r="D69" s="5">
        <v>7.2744299999999997</v>
      </c>
      <c r="E69" s="5">
        <f t="shared" si="12"/>
        <v>-40.960000000000008</v>
      </c>
      <c r="F69" s="5">
        <f t="shared" si="13"/>
        <v>6.4</v>
      </c>
      <c r="G69" s="5">
        <f t="shared" si="14"/>
        <v>0.16279999999999006</v>
      </c>
      <c r="H69" s="22">
        <f t="shared" si="15"/>
        <v>0.87442999999999937</v>
      </c>
      <c r="J69" s="47"/>
      <c r="K69" s="48"/>
      <c r="L69" s="48"/>
      <c r="M69" s="48"/>
      <c r="N69" s="48"/>
      <c r="O69" s="48"/>
      <c r="P69" s="49"/>
    </row>
    <row r="70" spans="2:16" x14ac:dyDescent="0.25">
      <c r="B70" s="21">
        <v>6.5</v>
      </c>
      <c r="C70" s="5">
        <v>-42.4193</v>
      </c>
      <c r="D70" s="5">
        <v>7.3883700000000001</v>
      </c>
      <c r="E70" s="5">
        <f t="shared" si="12"/>
        <v>-42.25</v>
      </c>
      <c r="F70" s="5">
        <f t="shared" si="13"/>
        <v>6.5</v>
      </c>
      <c r="G70" s="5">
        <f t="shared" si="14"/>
        <v>0.16929999999999978</v>
      </c>
      <c r="H70" s="22">
        <f t="shared" si="15"/>
        <v>0.8883700000000001</v>
      </c>
    </row>
    <row r="71" spans="2:16" x14ac:dyDescent="0.25">
      <c r="B71" s="21">
        <v>6.6</v>
      </c>
      <c r="C71" s="5">
        <v>-43.735900000000001</v>
      </c>
      <c r="D71" s="5">
        <v>7.5023299999999997</v>
      </c>
      <c r="E71" s="5">
        <f t="shared" si="12"/>
        <v>-43.559999999999995</v>
      </c>
      <c r="F71" s="5">
        <f t="shared" si="13"/>
        <v>6.6</v>
      </c>
      <c r="G71" s="5">
        <f t="shared" si="14"/>
        <v>0.17590000000000572</v>
      </c>
      <c r="H71" s="22">
        <f t="shared" si="15"/>
        <v>0.90233000000000008</v>
      </c>
    </row>
    <row r="72" spans="2:16" x14ac:dyDescent="0.25">
      <c r="B72" s="21">
        <v>6.7</v>
      </c>
      <c r="C72" s="5">
        <v>-45.072499999999998</v>
      </c>
      <c r="D72" s="5">
        <v>7.61632</v>
      </c>
      <c r="E72" s="5">
        <f t="shared" si="12"/>
        <v>-44.89</v>
      </c>
      <c r="F72" s="5">
        <f t="shared" si="13"/>
        <v>6.7</v>
      </c>
      <c r="G72" s="5">
        <f t="shared" si="14"/>
        <v>0.18249999999999744</v>
      </c>
      <c r="H72" s="22">
        <f t="shared" si="15"/>
        <v>0.9163199999999998</v>
      </c>
    </row>
    <row r="73" spans="2:16" x14ac:dyDescent="0.25">
      <c r="B73" s="21">
        <v>6.8</v>
      </c>
      <c r="C73" s="5">
        <v>-46.429099999999998</v>
      </c>
      <c r="D73" s="5">
        <v>7.7303199999999999</v>
      </c>
      <c r="E73" s="5">
        <f t="shared" si="12"/>
        <v>-46.239999999999995</v>
      </c>
      <c r="F73" s="5">
        <f t="shared" si="13"/>
        <v>6.8</v>
      </c>
      <c r="G73" s="5">
        <f t="shared" si="14"/>
        <v>0.18910000000000338</v>
      </c>
      <c r="H73" s="22">
        <f t="shared" si="15"/>
        <v>0.93032000000000004</v>
      </c>
    </row>
    <row r="74" spans="2:16" x14ac:dyDescent="0.25">
      <c r="B74" s="21">
        <v>6.9</v>
      </c>
      <c r="C74" s="5">
        <v>-47.805900000000001</v>
      </c>
      <c r="D74" s="5">
        <v>7.8443500000000004</v>
      </c>
      <c r="E74" s="5">
        <f t="shared" si="12"/>
        <v>-47.610000000000007</v>
      </c>
      <c r="F74" s="5">
        <f t="shared" si="13"/>
        <v>6.9</v>
      </c>
      <c r="G74" s="5">
        <f t="shared" si="14"/>
        <v>0.19589999999999463</v>
      </c>
      <c r="H74" s="22">
        <f t="shared" si="15"/>
        <v>0.94435000000000002</v>
      </c>
    </row>
    <row r="75" spans="2:16" x14ac:dyDescent="0.25">
      <c r="B75" s="21">
        <v>7</v>
      </c>
      <c r="C75" s="5">
        <v>-49.2027</v>
      </c>
      <c r="D75" s="5">
        <v>7.9583899999999996</v>
      </c>
      <c r="E75" s="5">
        <f t="shared" si="12"/>
        <v>-49</v>
      </c>
      <c r="F75" s="5">
        <f t="shared" si="13"/>
        <v>7</v>
      </c>
      <c r="G75" s="5">
        <f t="shared" si="14"/>
        <v>0.2027000000000001</v>
      </c>
      <c r="H75" s="22">
        <f t="shared" si="15"/>
        <v>0.95838999999999963</v>
      </c>
    </row>
    <row r="76" spans="2:16" x14ac:dyDescent="0.25">
      <c r="B76" s="21">
        <v>7.1</v>
      </c>
      <c r="C76" s="5">
        <v>-50.619599999999998</v>
      </c>
      <c r="D76" s="5">
        <v>8.0724400000000003</v>
      </c>
      <c r="E76" s="5">
        <f t="shared" si="12"/>
        <v>-50.41</v>
      </c>
      <c r="F76" s="5">
        <f t="shared" si="13"/>
        <v>7.1</v>
      </c>
      <c r="G76" s="5">
        <f t="shared" si="14"/>
        <v>0.20960000000000178</v>
      </c>
      <c r="H76" s="22">
        <f t="shared" si="15"/>
        <v>0.97244000000000064</v>
      </c>
    </row>
    <row r="77" spans="2:16" x14ac:dyDescent="0.25">
      <c r="B77" s="21">
        <v>7.2</v>
      </c>
      <c r="C77" s="5">
        <v>-52.0565</v>
      </c>
      <c r="D77" s="5">
        <v>8.1865100000000002</v>
      </c>
      <c r="E77" s="5">
        <f t="shared" si="12"/>
        <v>-51.84</v>
      </c>
      <c r="F77" s="5">
        <f t="shared" si="13"/>
        <v>7.2</v>
      </c>
      <c r="G77" s="5">
        <f t="shared" si="14"/>
        <v>0.21649999999999636</v>
      </c>
      <c r="H77" s="22">
        <f t="shared" si="15"/>
        <v>0.98651</v>
      </c>
    </row>
    <row r="78" spans="2:16" x14ac:dyDescent="0.25">
      <c r="B78" s="21">
        <v>7.3</v>
      </c>
      <c r="C78" s="5">
        <v>-53.513500000000001</v>
      </c>
      <c r="D78" s="5">
        <v>8.3005899999999997</v>
      </c>
      <c r="E78" s="5">
        <f t="shared" si="12"/>
        <v>-53.29</v>
      </c>
      <c r="F78" s="5">
        <f t="shared" si="13"/>
        <v>7.3</v>
      </c>
      <c r="G78" s="5">
        <f t="shared" si="14"/>
        <v>0.22350000000000136</v>
      </c>
      <c r="H78" s="22">
        <f t="shared" si="15"/>
        <v>1.0005899999999999</v>
      </c>
    </row>
    <row r="79" spans="2:16" x14ac:dyDescent="0.25">
      <c r="B79" s="21">
        <v>7.4</v>
      </c>
      <c r="C79" s="5">
        <v>-54.990600000000001</v>
      </c>
      <c r="D79" s="5">
        <v>8.4146699999999992</v>
      </c>
      <c r="E79" s="5">
        <f t="shared" si="12"/>
        <v>-54.760000000000005</v>
      </c>
      <c r="F79" s="5">
        <f t="shared" si="13"/>
        <v>7.4</v>
      </c>
      <c r="G79" s="5">
        <f t="shared" si="14"/>
        <v>0.23059999999999548</v>
      </c>
      <c r="H79" s="22">
        <f t="shared" si="15"/>
        <v>1.0146699999999989</v>
      </c>
    </row>
    <row r="80" spans="2:16" x14ac:dyDescent="0.25">
      <c r="B80" s="21">
        <v>7.5</v>
      </c>
      <c r="C80" s="5">
        <v>-56.487699999999997</v>
      </c>
      <c r="D80" s="5">
        <v>8.5287600000000001</v>
      </c>
      <c r="E80" s="5">
        <f t="shared" si="12"/>
        <v>-56.25</v>
      </c>
      <c r="F80" s="5">
        <f t="shared" si="13"/>
        <v>7.5</v>
      </c>
      <c r="G80" s="5">
        <f t="shared" si="14"/>
        <v>0.23769999999999669</v>
      </c>
      <c r="H80" s="22">
        <f t="shared" si="15"/>
        <v>1.0287600000000001</v>
      </c>
    </row>
    <row r="81" spans="2:8" x14ac:dyDescent="0.25">
      <c r="B81" s="21">
        <v>7.6</v>
      </c>
      <c r="C81" s="5">
        <v>-58.004899999999999</v>
      </c>
      <c r="D81" s="5">
        <v>8.6428600000000007</v>
      </c>
      <c r="E81" s="5">
        <f t="shared" si="12"/>
        <v>-57.76</v>
      </c>
      <c r="F81" s="5">
        <f t="shared" si="13"/>
        <v>7.6</v>
      </c>
      <c r="G81" s="5">
        <f t="shared" si="14"/>
        <v>0.24490000000000123</v>
      </c>
      <c r="H81" s="22">
        <f t="shared" si="15"/>
        <v>1.042860000000001</v>
      </c>
    </row>
    <row r="82" spans="2:8" x14ac:dyDescent="0.25">
      <c r="B82" s="21">
        <v>7.7</v>
      </c>
      <c r="C82" s="5">
        <v>-59.542099999999998</v>
      </c>
      <c r="D82" s="5">
        <v>8.7569700000000008</v>
      </c>
      <c r="E82" s="5">
        <f t="shared" si="12"/>
        <v>-59.290000000000006</v>
      </c>
      <c r="F82" s="5">
        <f t="shared" si="13"/>
        <v>7.7</v>
      </c>
      <c r="G82" s="5">
        <f t="shared" si="14"/>
        <v>0.25209999999999155</v>
      </c>
      <c r="H82" s="22">
        <f t="shared" si="15"/>
        <v>1.0569700000000006</v>
      </c>
    </row>
    <row r="83" spans="2:8" x14ac:dyDescent="0.25">
      <c r="B83" s="21">
        <v>7.8</v>
      </c>
      <c r="C83" s="5">
        <v>-61.099400000000003</v>
      </c>
      <c r="D83" s="5">
        <v>8.8710799999999992</v>
      </c>
      <c r="E83" s="5">
        <f t="shared" si="12"/>
        <v>-60.839999999999996</v>
      </c>
      <c r="F83" s="5">
        <f t="shared" si="13"/>
        <v>7.8</v>
      </c>
      <c r="G83" s="5">
        <f t="shared" si="14"/>
        <v>0.25940000000000651</v>
      </c>
      <c r="H83" s="22">
        <f t="shared" si="15"/>
        <v>1.0710799999999994</v>
      </c>
    </row>
    <row r="84" spans="2:8" x14ac:dyDescent="0.25">
      <c r="B84" s="21">
        <v>7.9</v>
      </c>
      <c r="C84" s="5">
        <v>-62.676699999999997</v>
      </c>
      <c r="D84" s="5">
        <v>8.9851899999999993</v>
      </c>
      <c r="E84" s="5">
        <f t="shared" si="12"/>
        <v>-62.410000000000004</v>
      </c>
      <c r="F84" s="5">
        <f t="shared" si="13"/>
        <v>7.9</v>
      </c>
      <c r="G84" s="5">
        <f t="shared" si="14"/>
        <v>0.26669999999999305</v>
      </c>
      <c r="H84" s="22">
        <f t="shared" si="15"/>
        <v>1.085189999999999</v>
      </c>
    </row>
    <row r="85" spans="2:8" x14ac:dyDescent="0.25">
      <c r="B85" s="21">
        <v>8</v>
      </c>
      <c r="C85" s="5">
        <v>-64.274100000000004</v>
      </c>
      <c r="D85" s="5">
        <v>9.0993099999999991</v>
      </c>
      <c r="E85" s="5">
        <f t="shared" si="12"/>
        <v>-64</v>
      </c>
      <c r="F85" s="5">
        <f t="shared" si="13"/>
        <v>8</v>
      </c>
      <c r="G85" s="5">
        <f t="shared" si="14"/>
        <v>0.27410000000000423</v>
      </c>
      <c r="H85" s="22">
        <f t="shared" si="15"/>
        <v>1.0993099999999991</v>
      </c>
    </row>
    <row r="86" spans="2:8" x14ac:dyDescent="0.25">
      <c r="B86" s="21">
        <v>8.1</v>
      </c>
      <c r="C86" s="5">
        <v>-65.891499999999994</v>
      </c>
      <c r="D86" s="5">
        <v>9.2134400000000003</v>
      </c>
      <c r="E86" s="5">
        <f t="shared" si="12"/>
        <v>-65.61</v>
      </c>
      <c r="F86" s="5">
        <f t="shared" si="13"/>
        <v>8.1</v>
      </c>
      <c r="G86" s="5">
        <f t="shared" si="14"/>
        <v>0.28149999999999409</v>
      </c>
      <c r="H86" s="22">
        <f t="shared" si="15"/>
        <v>1.1134400000000007</v>
      </c>
    </row>
    <row r="87" spans="2:8" x14ac:dyDescent="0.25">
      <c r="B87" s="21">
        <v>8.1999999999999993</v>
      </c>
      <c r="C87" s="5">
        <v>-67.528899999999993</v>
      </c>
      <c r="D87" s="5">
        <v>9.3275699999999997</v>
      </c>
      <c r="E87" s="5">
        <f t="shared" si="12"/>
        <v>-67.239999999999995</v>
      </c>
      <c r="F87" s="5">
        <f t="shared" si="13"/>
        <v>8.1999999999999993</v>
      </c>
      <c r="G87" s="5">
        <f t="shared" si="14"/>
        <v>0.28889999999999816</v>
      </c>
      <c r="H87" s="22">
        <f t="shared" si="15"/>
        <v>1.1275700000000004</v>
      </c>
    </row>
    <row r="88" spans="2:8" x14ac:dyDescent="0.25">
      <c r="B88" s="21">
        <v>8.3000000000000007</v>
      </c>
      <c r="C88" s="5">
        <v>-69.186400000000006</v>
      </c>
      <c r="D88" s="5">
        <v>9.4417000000000009</v>
      </c>
      <c r="E88" s="5">
        <f t="shared" si="12"/>
        <v>-68.890000000000015</v>
      </c>
      <c r="F88" s="5">
        <f t="shared" si="13"/>
        <v>8.3000000000000007</v>
      </c>
      <c r="G88" s="5">
        <f t="shared" si="14"/>
        <v>0.29639999999999134</v>
      </c>
      <c r="H88" s="22">
        <f t="shared" si="15"/>
        <v>1.1417000000000002</v>
      </c>
    </row>
    <row r="89" spans="2:8" x14ac:dyDescent="0.25">
      <c r="B89" s="21">
        <v>8.4</v>
      </c>
      <c r="C89" s="5">
        <v>-70.863900000000001</v>
      </c>
      <c r="D89" s="5">
        <v>9.5558399999999999</v>
      </c>
      <c r="E89" s="5">
        <f t="shared" si="12"/>
        <v>-70.56</v>
      </c>
      <c r="F89" s="5">
        <f t="shared" si="13"/>
        <v>8.4</v>
      </c>
      <c r="G89" s="5">
        <f t="shared" si="14"/>
        <v>0.30389999999999873</v>
      </c>
      <c r="H89" s="22">
        <f t="shared" si="15"/>
        <v>1.1558399999999995</v>
      </c>
    </row>
    <row r="90" spans="2:8" x14ac:dyDescent="0.25">
      <c r="B90" s="21">
        <v>8.5</v>
      </c>
      <c r="C90" s="5">
        <v>-72.561499999999995</v>
      </c>
      <c r="D90" s="5">
        <v>9.6699900000000003</v>
      </c>
      <c r="E90" s="5">
        <f t="shared" si="12"/>
        <v>-72.25</v>
      </c>
      <c r="F90" s="5">
        <f t="shared" si="13"/>
        <v>8.5</v>
      </c>
      <c r="G90" s="5">
        <f t="shared" si="14"/>
        <v>0.31149999999999523</v>
      </c>
      <c r="H90" s="22">
        <f t="shared" si="15"/>
        <v>1.1699900000000003</v>
      </c>
    </row>
    <row r="91" spans="2:8" x14ac:dyDescent="0.25">
      <c r="B91" s="21">
        <v>8.6</v>
      </c>
      <c r="C91" s="5">
        <v>-74.2791</v>
      </c>
      <c r="D91" s="5">
        <v>9.7841500000000003</v>
      </c>
      <c r="E91" s="5">
        <f t="shared" si="12"/>
        <v>-73.959999999999994</v>
      </c>
      <c r="F91" s="5">
        <f t="shared" si="13"/>
        <v>8.6</v>
      </c>
      <c r="G91" s="5">
        <f t="shared" si="14"/>
        <v>0.31910000000000593</v>
      </c>
      <c r="H91" s="22">
        <f t="shared" si="15"/>
        <v>1.1841500000000007</v>
      </c>
    </row>
    <row r="92" spans="2:8" x14ac:dyDescent="0.25">
      <c r="B92" s="21">
        <v>8.6999999999999993</v>
      </c>
      <c r="C92" s="5">
        <v>-76.0167</v>
      </c>
      <c r="D92" s="5">
        <v>9.89832</v>
      </c>
      <c r="E92" s="5">
        <f t="shared" si="12"/>
        <v>-75.689999999999984</v>
      </c>
      <c r="F92" s="5">
        <f t="shared" si="13"/>
        <v>8.6999999999999993</v>
      </c>
      <c r="G92" s="5">
        <f t="shared" si="14"/>
        <v>0.32670000000001664</v>
      </c>
      <c r="H92" s="22">
        <f t="shared" si="15"/>
        <v>1.1983200000000007</v>
      </c>
    </row>
    <row r="93" spans="2:8" x14ac:dyDescent="0.25">
      <c r="B93" s="21">
        <v>8.8000000000000007</v>
      </c>
      <c r="C93" s="5">
        <v>-77.774299999999997</v>
      </c>
      <c r="D93" s="5">
        <v>10.012499999999999</v>
      </c>
      <c r="E93" s="5">
        <f t="shared" si="12"/>
        <v>-77.440000000000012</v>
      </c>
      <c r="F93" s="5">
        <f t="shared" si="13"/>
        <v>8.8000000000000007</v>
      </c>
      <c r="G93" s="5">
        <f t="shared" si="14"/>
        <v>0.33429999999998472</v>
      </c>
      <c r="H93" s="22">
        <f t="shared" si="15"/>
        <v>1.2124999999999986</v>
      </c>
    </row>
    <row r="94" spans="2:8" x14ac:dyDescent="0.25">
      <c r="B94" s="21">
        <v>8.9</v>
      </c>
      <c r="C94" s="5">
        <v>-79.552000000000007</v>
      </c>
      <c r="D94" s="5">
        <v>10.1267</v>
      </c>
      <c r="E94" s="5">
        <f t="shared" si="12"/>
        <v>-79.210000000000008</v>
      </c>
      <c r="F94" s="5">
        <f t="shared" si="13"/>
        <v>8.9</v>
      </c>
      <c r="G94" s="5">
        <f t="shared" si="14"/>
        <v>0.34199999999999875</v>
      </c>
      <c r="H94" s="22">
        <f t="shared" si="15"/>
        <v>1.2266999999999992</v>
      </c>
    </row>
    <row r="95" spans="2:8" x14ac:dyDescent="0.25">
      <c r="B95" s="21">
        <v>9</v>
      </c>
      <c r="C95" s="5">
        <v>-81.349699999999999</v>
      </c>
      <c r="D95" s="5">
        <v>10.2409</v>
      </c>
      <c r="E95" s="5">
        <f t="shared" si="12"/>
        <v>-81</v>
      </c>
      <c r="F95" s="5">
        <f t="shared" si="13"/>
        <v>9</v>
      </c>
      <c r="G95" s="5">
        <f t="shared" si="14"/>
        <v>0.34969999999999857</v>
      </c>
      <c r="H95" s="22">
        <f t="shared" si="15"/>
        <v>1.2408999999999999</v>
      </c>
    </row>
    <row r="96" spans="2:8" x14ac:dyDescent="0.25">
      <c r="B96" s="21">
        <v>9.1</v>
      </c>
      <c r="C96" s="5">
        <v>-83.167500000000004</v>
      </c>
      <c r="D96" s="5">
        <v>10.3551</v>
      </c>
      <c r="E96" s="5">
        <f t="shared" si="12"/>
        <v>-82.809999999999988</v>
      </c>
      <c r="F96" s="5">
        <f t="shared" si="13"/>
        <v>9.1</v>
      </c>
      <c r="G96" s="5">
        <f t="shared" si="14"/>
        <v>0.35750000000001592</v>
      </c>
      <c r="H96" s="22">
        <f t="shared" si="15"/>
        <v>1.2551000000000005</v>
      </c>
    </row>
    <row r="97" spans="2:8" x14ac:dyDescent="0.25">
      <c r="B97" s="21">
        <v>9.1999999999999993</v>
      </c>
      <c r="C97" s="5">
        <v>-85.005300000000005</v>
      </c>
      <c r="D97" s="5">
        <v>10.4693</v>
      </c>
      <c r="E97" s="5">
        <f t="shared" si="12"/>
        <v>-84.639999999999986</v>
      </c>
      <c r="F97" s="5">
        <f t="shared" si="13"/>
        <v>9.1999999999999993</v>
      </c>
      <c r="G97" s="5">
        <f t="shared" si="14"/>
        <v>0.36530000000001905</v>
      </c>
      <c r="H97" s="22">
        <f t="shared" si="15"/>
        <v>1.2693000000000012</v>
      </c>
    </row>
    <row r="98" spans="2:8" x14ac:dyDescent="0.25">
      <c r="B98" s="21">
        <v>9.3000000000000007</v>
      </c>
      <c r="C98" s="5">
        <v>-86.863100000000003</v>
      </c>
      <c r="D98" s="5">
        <v>10.583600000000001</v>
      </c>
      <c r="E98" s="5">
        <f t="shared" si="12"/>
        <v>-86.490000000000009</v>
      </c>
      <c r="F98" s="5">
        <f t="shared" si="13"/>
        <v>9.3000000000000007</v>
      </c>
      <c r="G98" s="5">
        <f t="shared" si="14"/>
        <v>0.37309999999999377</v>
      </c>
      <c r="H98" s="22">
        <f t="shared" si="15"/>
        <v>1.2835999999999999</v>
      </c>
    </row>
    <row r="99" spans="2:8" x14ac:dyDescent="0.25">
      <c r="B99" s="21">
        <v>9.4</v>
      </c>
      <c r="C99" s="5">
        <v>-88.740899999999996</v>
      </c>
      <c r="D99" s="5">
        <v>10.697900000000001</v>
      </c>
      <c r="E99" s="5">
        <f t="shared" si="12"/>
        <v>-88.360000000000014</v>
      </c>
      <c r="F99" s="5">
        <f t="shared" si="13"/>
        <v>9.4</v>
      </c>
      <c r="G99" s="5">
        <f t="shared" si="14"/>
        <v>0.3808999999999827</v>
      </c>
      <c r="H99" s="22">
        <f t="shared" si="15"/>
        <v>1.2979000000000003</v>
      </c>
    </row>
    <row r="100" spans="2:8" x14ac:dyDescent="0.25">
      <c r="B100" s="21">
        <v>9.5</v>
      </c>
      <c r="C100" s="5">
        <v>-90.638800000000003</v>
      </c>
      <c r="D100" s="5">
        <v>10.812099999999999</v>
      </c>
      <c r="E100" s="5">
        <f t="shared" si="12"/>
        <v>-90.25</v>
      </c>
      <c r="F100" s="5">
        <f t="shared" si="13"/>
        <v>9.5</v>
      </c>
      <c r="G100" s="5">
        <f t="shared" si="14"/>
        <v>0.38880000000000337</v>
      </c>
      <c r="H100" s="22">
        <f t="shared" si="15"/>
        <v>1.3120999999999992</v>
      </c>
    </row>
    <row r="101" spans="2:8" x14ac:dyDescent="0.25">
      <c r="B101" s="21">
        <v>9.6</v>
      </c>
      <c r="C101" s="5">
        <v>-92.556600000000003</v>
      </c>
      <c r="D101" s="5">
        <v>10.926399999999999</v>
      </c>
      <c r="E101" s="5">
        <f t="shared" si="12"/>
        <v>-92.16</v>
      </c>
      <c r="F101" s="5">
        <f t="shared" si="13"/>
        <v>9.6</v>
      </c>
      <c r="G101" s="5">
        <f t="shared" si="14"/>
        <v>0.3966000000000065</v>
      </c>
      <c r="H101" s="22">
        <f t="shared" si="15"/>
        <v>1.3263999999999996</v>
      </c>
    </row>
    <row r="102" spans="2:8" x14ac:dyDescent="0.25">
      <c r="B102" s="21">
        <v>9.6999999999999993</v>
      </c>
      <c r="C102" s="5">
        <v>-94.494600000000005</v>
      </c>
      <c r="D102" s="5">
        <v>11.040699999999999</v>
      </c>
      <c r="E102" s="5">
        <f t="shared" si="12"/>
        <v>-94.089999999999989</v>
      </c>
      <c r="F102" s="5">
        <f t="shared" si="13"/>
        <v>9.6999999999999993</v>
      </c>
      <c r="G102" s="5">
        <f t="shared" si="14"/>
        <v>0.40460000000001628</v>
      </c>
      <c r="H102" s="22">
        <f t="shared" si="15"/>
        <v>1.3407</v>
      </c>
    </row>
    <row r="103" spans="2:8" x14ac:dyDescent="0.25">
      <c r="B103" s="21">
        <v>9.8000000000000007</v>
      </c>
      <c r="C103" s="5">
        <v>-96.452500000000001</v>
      </c>
      <c r="D103" s="5">
        <v>11.155099999999999</v>
      </c>
      <c r="E103" s="5">
        <f t="shared" si="12"/>
        <v>-96.04000000000002</v>
      </c>
      <c r="F103" s="5">
        <f t="shared" si="13"/>
        <v>9.8000000000000007</v>
      </c>
      <c r="G103" s="5">
        <f t="shared" si="14"/>
        <v>0.4124999999999801</v>
      </c>
      <c r="H103" s="22">
        <f t="shared" si="15"/>
        <v>1.3550999999999984</v>
      </c>
    </row>
    <row r="104" spans="2:8" x14ac:dyDescent="0.25">
      <c r="B104" s="21">
        <v>9.9</v>
      </c>
      <c r="C104" s="5">
        <v>-98.430499999999995</v>
      </c>
      <c r="D104" s="5">
        <v>11.269399999999999</v>
      </c>
      <c r="E104" s="5">
        <f t="shared" si="12"/>
        <v>-98.01</v>
      </c>
      <c r="F104" s="5">
        <f t="shared" si="13"/>
        <v>9.9</v>
      </c>
      <c r="G104" s="5">
        <f t="shared" si="14"/>
        <v>0.42049999999998988</v>
      </c>
      <c r="H104" s="22">
        <f t="shared" si="15"/>
        <v>1.3693999999999988</v>
      </c>
    </row>
    <row r="105" spans="2:8" ht="15.75" thickBot="1" x14ac:dyDescent="0.3">
      <c r="B105" s="23">
        <v>10</v>
      </c>
      <c r="C105" s="24">
        <v>-100.428</v>
      </c>
      <c r="D105" s="24">
        <v>11.383800000000001</v>
      </c>
      <c r="E105" s="24">
        <f t="shared" si="12"/>
        <v>-100</v>
      </c>
      <c r="F105" s="24">
        <f t="shared" si="13"/>
        <v>10</v>
      </c>
      <c r="G105" s="24">
        <f t="shared" si="14"/>
        <v>0.42799999999999727</v>
      </c>
      <c r="H105" s="25">
        <f t="shared" si="15"/>
        <v>1.3838000000000008</v>
      </c>
    </row>
  </sheetData>
  <mergeCells count="38">
    <mergeCell ref="B2:B3"/>
    <mergeCell ref="C2:D3"/>
    <mergeCell ref="E2:F3"/>
    <mergeCell ref="G2:H3"/>
    <mergeCell ref="J2:J3"/>
    <mergeCell ref="M2:N3"/>
    <mergeCell ref="O2:P3"/>
    <mergeCell ref="J60:P65"/>
    <mergeCell ref="S25:T26"/>
    <mergeCell ref="U25:V26"/>
    <mergeCell ref="S60:T60"/>
    <mergeCell ref="U60:V60"/>
    <mergeCell ref="K2:L3"/>
    <mergeCell ref="W25:X26"/>
    <mergeCell ref="Y25:Z26"/>
    <mergeCell ref="AA25:AD25"/>
    <mergeCell ref="AA26:AB26"/>
    <mergeCell ref="AC26:AD26"/>
    <mergeCell ref="J58:P59"/>
    <mergeCell ref="J66:P67"/>
    <mergeCell ref="AC27:AD27"/>
    <mergeCell ref="S58:T59"/>
    <mergeCell ref="U58:V59"/>
    <mergeCell ref="W58:X59"/>
    <mergeCell ref="Y58:Z59"/>
    <mergeCell ref="AA58:AD58"/>
    <mergeCell ref="AA59:AB59"/>
    <mergeCell ref="AC59:AD59"/>
    <mergeCell ref="S27:T27"/>
    <mergeCell ref="U27:V27"/>
    <mergeCell ref="W27:X27"/>
    <mergeCell ref="Y27:Z27"/>
    <mergeCell ref="AA27:AB27"/>
    <mergeCell ref="J68:P69"/>
    <mergeCell ref="W60:X60"/>
    <mergeCell ref="Y60:Z60"/>
    <mergeCell ref="AA60:AB60"/>
    <mergeCell ref="AC60:AD6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84FE-0BB9-4C57-BD53-74AD87298B5D}">
  <dimension ref="B1:AD105"/>
  <sheetViews>
    <sheetView topLeftCell="A10" zoomScale="61" zoomScaleNormal="115" workbookViewId="0">
      <selection activeCell="K44" sqref="K44"/>
    </sheetView>
  </sheetViews>
  <sheetFormatPr defaultRowHeight="15" x14ac:dyDescent="0.25"/>
  <cols>
    <col min="2" max="2" width="12.5703125" style="1" customWidth="1"/>
    <col min="3" max="8" width="14.28515625" style="1" customWidth="1"/>
    <col min="10" max="10" width="12.5703125" style="1" customWidth="1"/>
    <col min="11" max="16" width="14.28515625" style="1" customWidth="1"/>
    <col min="27" max="30" width="10.140625" customWidth="1"/>
  </cols>
  <sheetData>
    <row r="1" spans="2:16" ht="15.75" thickBot="1" x14ac:dyDescent="0.3"/>
    <row r="2" spans="2:16" x14ac:dyDescent="0.25">
      <c r="B2" s="83" t="s">
        <v>8</v>
      </c>
      <c r="C2" s="81" t="s">
        <v>29</v>
      </c>
      <c r="D2" s="81"/>
      <c r="E2" s="75" t="s">
        <v>7</v>
      </c>
      <c r="F2" s="75"/>
      <c r="G2" s="77" t="s">
        <v>9</v>
      </c>
      <c r="H2" s="78"/>
      <c r="J2" s="83" t="s">
        <v>8</v>
      </c>
      <c r="K2" s="81" t="s">
        <v>30</v>
      </c>
      <c r="L2" s="81"/>
      <c r="M2" s="75" t="s">
        <v>7</v>
      </c>
      <c r="N2" s="75"/>
      <c r="O2" s="77" t="s">
        <v>9</v>
      </c>
      <c r="P2" s="78"/>
    </row>
    <row r="3" spans="2:16" ht="15.75" thickBot="1" x14ac:dyDescent="0.3">
      <c r="B3" s="130"/>
      <c r="C3" s="131"/>
      <c r="D3" s="131"/>
      <c r="E3" s="132"/>
      <c r="F3" s="132"/>
      <c r="G3" s="133"/>
      <c r="H3" s="134"/>
      <c r="J3" s="84"/>
      <c r="K3" s="82"/>
      <c r="L3" s="82"/>
      <c r="M3" s="76"/>
      <c r="N3" s="76"/>
      <c r="O3" s="79"/>
      <c r="P3" s="80"/>
    </row>
    <row r="4" spans="2:16" ht="15.75" thickBot="1" x14ac:dyDescent="0.3">
      <c r="B4" s="30" t="s">
        <v>0</v>
      </c>
      <c r="C4" s="31" t="s">
        <v>1</v>
      </c>
      <c r="D4" s="31" t="s">
        <v>2</v>
      </c>
      <c r="E4" s="31" t="s">
        <v>3</v>
      </c>
      <c r="F4" s="31" t="s">
        <v>4</v>
      </c>
      <c r="G4" s="31" t="s">
        <v>5</v>
      </c>
      <c r="H4" s="32" t="s">
        <v>6</v>
      </c>
      <c r="J4" s="30" t="s">
        <v>0</v>
      </c>
      <c r="K4" s="31" t="s">
        <v>1</v>
      </c>
      <c r="L4" s="31" t="s">
        <v>2</v>
      </c>
      <c r="M4" s="31" t="s">
        <v>3</v>
      </c>
      <c r="N4" s="31" t="s">
        <v>4</v>
      </c>
      <c r="O4" s="31" t="s">
        <v>5</v>
      </c>
      <c r="P4" s="32" t="s">
        <v>6</v>
      </c>
    </row>
    <row r="5" spans="2:16" x14ac:dyDescent="0.25">
      <c r="B5" s="33">
        <v>0</v>
      </c>
      <c r="C5" s="34">
        <v>1</v>
      </c>
      <c r="D5" s="34">
        <v>0</v>
      </c>
      <c r="E5" s="34">
        <f>COS(B5)</f>
        <v>1</v>
      </c>
      <c r="F5" s="34">
        <f>2*SIN(B5)</f>
        <v>0</v>
      </c>
      <c r="G5" s="34">
        <f>ABS(C5-E5)</f>
        <v>0</v>
      </c>
      <c r="H5" s="35">
        <f>ABS(D5-F5)</f>
        <v>0</v>
      </c>
      <c r="J5" s="33">
        <v>0</v>
      </c>
      <c r="K5" s="34">
        <v>1</v>
      </c>
      <c r="L5" s="34">
        <v>0</v>
      </c>
      <c r="M5" s="34">
        <f>COS(J5)</f>
        <v>1</v>
      </c>
      <c r="N5" s="34">
        <f>2*SIN(J5)</f>
        <v>0</v>
      </c>
      <c r="O5" s="34">
        <f>ABS(K5-M5)</f>
        <v>0</v>
      </c>
      <c r="P5" s="35">
        <f>ABS(L5-N5)</f>
        <v>0</v>
      </c>
    </row>
    <row r="6" spans="2:16" x14ac:dyDescent="0.25">
      <c r="B6" s="21">
        <v>0.1</v>
      </c>
      <c r="C6" s="5">
        <v>1.0001199999999999</v>
      </c>
      <c r="D6" s="5">
        <v>0.178476</v>
      </c>
      <c r="E6" s="5">
        <f t="shared" ref="E6:E45" si="0">COS(B6)</f>
        <v>0.99500416527802582</v>
      </c>
      <c r="F6" s="5">
        <f t="shared" ref="F6:F45" si="1">2*SIN(B6)</f>
        <v>0.19966683329365631</v>
      </c>
      <c r="G6" s="5">
        <f t="shared" ref="G6:G45" si="2">ABS(C6-E6)</f>
        <v>5.1158347219740774E-3</v>
      </c>
      <c r="H6" s="22">
        <f t="shared" ref="H6:H45" si="3">ABS(D6-F6)</f>
        <v>2.1190833293656314E-2</v>
      </c>
      <c r="J6" s="21">
        <v>0.2</v>
      </c>
      <c r="K6" s="5">
        <v>1.0009999999999999</v>
      </c>
      <c r="L6" s="5">
        <v>0.307641</v>
      </c>
      <c r="M6" s="5">
        <f t="shared" ref="M6:M55" si="4">COS(J6)</f>
        <v>0.98006657784124163</v>
      </c>
      <c r="N6" s="5">
        <f t="shared" ref="N6:N55" si="5">2*SIN(J6)</f>
        <v>0.39733866159012243</v>
      </c>
      <c r="O6" s="5">
        <f t="shared" ref="O6:O55" si="6">ABS(K6-M6)</f>
        <v>2.0933422158758264E-2</v>
      </c>
      <c r="P6" s="22">
        <f t="shared" ref="P6:P55" si="7">ABS(L6-N6)</f>
        <v>8.9697661590122435E-2</v>
      </c>
    </row>
    <row r="7" spans="2:16" x14ac:dyDescent="0.25">
      <c r="B7" s="21">
        <v>0.2</v>
      </c>
      <c r="C7" s="5">
        <v>0.99212400000000001</v>
      </c>
      <c r="D7" s="5">
        <v>0.35295799999999999</v>
      </c>
      <c r="E7" s="5">
        <f t="shared" si="0"/>
        <v>0.98006657784124163</v>
      </c>
      <c r="F7" s="5">
        <f t="shared" si="1"/>
        <v>0.39733866159012243</v>
      </c>
      <c r="G7" s="5">
        <f t="shared" si="2"/>
        <v>1.205742215875838E-2</v>
      </c>
      <c r="H7" s="22">
        <f t="shared" si="3"/>
        <v>4.4380661590122439E-2</v>
      </c>
      <c r="J7" s="21">
        <v>0.4</v>
      </c>
      <c r="K7" s="5">
        <v>0.97793099999999999</v>
      </c>
      <c r="L7" s="5">
        <v>0.58402500000000002</v>
      </c>
      <c r="M7" s="5">
        <f t="shared" si="4"/>
        <v>0.9210609940028851</v>
      </c>
      <c r="N7" s="5">
        <f t="shared" si="5"/>
        <v>0.77883668461730104</v>
      </c>
      <c r="O7" s="5">
        <f t="shared" si="6"/>
        <v>5.6870005997114892E-2</v>
      </c>
      <c r="P7" s="22">
        <f t="shared" si="7"/>
        <v>0.19481168461730103</v>
      </c>
    </row>
    <row r="8" spans="2:16" x14ac:dyDescent="0.25">
      <c r="B8" s="21">
        <v>0.3</v>
      </c>
      <c r="C8" s="5">
        <v>0.97637399999999996</v>
      </c>
      <c r="D8" s="5">
        <v>0.52134499999999995</v>
      </c>
      <c r="E8" s="5">
        <f t="shared" si="0"/>
        <v>0.95533648912560598</v>
      </c>
      <c r="F8" s="5">
        <f t="shared" si="1"/>
        <v>0.59104041332267909</v>
      </c>
      <c r="G8" s="5">
        <f t="shared" si="2"/>
        <v>2.1037510874393983E-2</v>
      </c>
      <c r="H8" s="22">
        <f t="shared" si="3"/>
        <v>6.9695413322679145E-2</v>
      </c>
      <c r="J8" s="21">
        <v>0.6</v>
      </c>
      <c r="K8" s="5">
        <v>0.93667199999999995</v>
      </c>
      <c r="L8" s="5">
        <v>0.812832</v>
      </c>
      <c r="M8" s="5">
        <f t="shared" si="4"/>
        <v>0.82533561490967833</v>
      </c>
      <c r="N8" s="5">
        <f t="shared" si="5"/>
        <v>1.1292849467900707</v>
      </c>
      <c r="O8" s="5">
        <f t="shared" si="6"/>
        <v>0.11133638509032162</v>
      </c>
      <c r="P8" s="22">
        <f t="shared" si="7"/>
        <v>0.31645294679007074</v>
      </c>
    </row>
    <row r="9" spans="2:16" x14ac:dyDescent="0.25">
      <c r="B9" s="21">
        <v>0.4</v>
      </c>
      <c r="C9" s="5">
        <v>0.95337700000000003</v>
      </c>
      <c r="D9" s="5">
        <v>0.68153900000000001</v>
      </c>
      <c r="E9" s="5">
        <f t="shared" si="0"/>
        <v>0.9210609940028851</v>
      </c>
      <c r="F9" s="5">
        <f t="shared" si="1"/>
        <v>0.77883668461730104</v>
      </c>
      <c r="G9" s="5">
        <f t="shared" si="2"/>
        <v>3.2316005997114927E-2</v>
      </c>
      <c r="H9" s="22">
        <f t="shared" si="3"/>
        <v>9.7297684617301039E-2</v>
      </c>
      <c r="J9" s="21">
        <v>0.8</v>
      </c>
      <c r="K9" s="5">
        <v>0.88490899999999995</v>
      </c>
      <c r="L9" s="5">
        <v>0.97828199999999998</v>
      </c>
      <c r="M9" s="5">
        <f t="shared" si="4"/>
        <v>0.69670670934716539</v>
      </c>
      <c r="N9" s="5">
        <f t="shared" si="5"/>
        <v>1.4347121817990456</v>
      </c>
      <c r="O9" s="5">
        <f t="shared" si="6"/>
        <v>0.18820229065283456</v>
      </c>
      <c r="P9" s="22">
        <f t="shared" si="7"/>
        <v>0.4564301817990456</v>
      </c>
    </row>
    <row r="10" spans="2:16" x14ac:dyDescent="0.25">
      <c r="B10" s="21">
        <v>0.5</v>
      </c>
      <c r="C10" s="5">
        <v>0.92375200000000002</v>
      </c>
      <c r="D10" s="5">
        <v>0.83146799999999998</v>
      </c>
      <c r="E10" s="5">
        <f t="shared" si="0"/>
        <v>0.87758256189037276</v>
      </c>
      <c r="F10" s="5">
        <f t="shared" si="1"/>
        <v>0.95885107720840601</v>
      </c>
      <c r="G10" s="5">
        <f t="shared" si="2"/>
        <v>4.6169438109627259E-2</v>
      </c>
      <c r="H10" s="22">
        <f t="shared" si="3"/>
        <v>0.12738307720840603</v>
      </c>
      <c r="J10" s="21">
        <v>1</v>
      </c>
      <c r="K10" s="5">
        <v>0.83191499999999996</v>
      </c>
      <c r="L10" s="5">
        <v>1.0655699999999999</v>
      </c>
      <c r="M10" s="5">
        <f t="shared" si="4"/>
        <v>0.54030230586813977</v>
      </c>
      <c r="N10" s="5">
        <f t="shared" si="5"/>
        <v>1.682941969615793</v>
      </c>
      <c r="O10" s="5">
        <f t="shared" si="6"/>
        <v>0.2916126941318602</v>
      </c>
      <c r="P10" s="22">
        <f t="shared" si="7"/>
        <v>0.6173719696157931</v>
      </c>
    </row>
    <row r="11" spans="2:16" x14ac:dyDescent="0.25">
      <c r="B11" s="21">
        <v>0.6</v>
      </c>
      <c r="C11" s="5">
        <v>0.88824099999999995</v>
      </c>
      <c r="D11" s="5">
        <v>0.96908899999999998</v>
      </c>
      <c r="E11" s="5">
        <f t="shared" si="0"/>
        <v>0.82533561490967833</v>
      </c>
      <c r="F11" s="5">
        <f t="shared" si="1"/>
        <v>1.1292849467900707</v>
      </c>
      <c r="G11" s="5">
        <f t="shared" si="2"/>
        <v>6.2905385090321619E-2</v>
      </c>
      <c r="H11" s="22">
        <f t="shared" si="3"/>
        <v>0.16019594679007076</v>
      </c>
      <c r="J11" s="21">
        <v>1.2</v>
      </c>
      <c r="K11" s="5">
        <v>0.78824099999999997</v>
      </c>
      <c r="L11" s="5">
        <v>1.0613600000000001</v>
      </c>
      <c r="M11" s="5">
        <f t="shared" si="4"/>
        <v>0.36235775447667362</v>
      </c>
      <c r="N11" s="5">
        <f t="shared" si="5"/>
        <v>1.8640781719344526</v>
      </c>
      <c r="O11" s="5">
        <f t="shared" si="6"/>
        <v>0.42588324552332635</v>
      </c>
      <c r="P11" s="22">
        <f t="shared" si="7"/>
        <v>0.8027181719344525</v>
      </c>
    </row>
    <row r="12" spans="2:16" x14ac:dyDescent="0.25">
      <c r="B12" s="21">
        <v>0.7</v>
      </c>
      <c r="C12" s="5">
        <v>0.84770299999999998</v>
      </c>
      <c r="D12" s="5">
        <v>1.0924100000000001</v>
      </c>
      <c r="E12" s="5">
        <f t="shared" si="0"/>
        <v>0.7648421872844885</v>
      </c>
      <c r="F12" s="5">
        <f t="shared" si="1"/>
        <v>1.288435374475382</v>
      </c>
      <c r="G12" s="5">
        <f t="shared" si="2"/>
        <v>8.2860812715511489E-2</v>
      </c>
      <c r="H12" s="22">
        <f t="shared" si="3"/>
        <v>0.19602537447538193</v>
      </c>
      <c r="J12" s="21">
        <v>1.4</v>
      </c>
      <c r="K12" s="5">
        <v>0.76537599999999995</v>
      </c>
      <c r="L12" s="5">
        <v>0.95431999999999995</v>
      </c>
      <c r="M12" s="5">
        <f t="shared" si="4"/>
        <v>0.16996714290024104</v>
      </c>
      <c r="N12" s="5">
        <f t="shared" si="5"/>
        <v>1.9708994599769203</v>
      </c>
      <c r="O12" s="5">
        <f t="shared" si="6"/>
        <v>0.59540885709975888</v>
      </c>
      <c r="P12" s="22">
        <f t="shared" si="7"/>
        <v>1.0165794599769202</v>
      </c>
    </row>
    <row r="13" spans="2:16" x14ac:dyDescent="0.25">
      <c r="B13" s="21">
        <v>0.8</v>
      </c>
      <c r="C13" s="5">
        <v>0.80311200000000005</v>
      </c>
      <c r="D13" s="5">
        <v>1.1994800000000001</v>
      </c>
      <c r="E13" s="5">
        <f t="shared" si="0"/>
        <v>0.69670670934716539</v>
      </c>
      <c r="F13" s="5">
        <f t="shared" si="1"/>
        <v>1.4347121817990456</v>
      </c>
      <c r="G13" s="5">
        <f t="shared" si="2"/>
        <v>0.10640529065283466</v>
      </c>
      <c r="H13" s="22">
        <f t="shared" si="3"/>
        <v>0.23523218179904548</v>
      </c>
      <c r="J13" s="21">
        <v>1.6</v>
      </c>
      <c r="K13" s="5">
        <v>0.77542</v>
      </c>
      <c r="L13" s="5">
        <v>0.73605200000000004</v>
      </c>
      <c r="M13" s="5">
        <f t="shared" si="4"/>
        <v>-2.9199522301288815E-2</v>
      </c>
      <c r="N13" s="5">
        <f t="shared" si="5"/>
        <v>1.9991472060830102</v>
      </c>
      <c r="O13" s="5">
        <f t="shared" si="6"/>
        <v>0.80461952230128886</v>
      </c>
      <c r="P13" s="22">
        <f t="shared" si="7"/>
        <v>1.2630952060830101</v>
      </c>
    </row>
    <row r="14" spans="2:16" x14ac:dyDescent="0.25">
      <c r="B14" s="21">
        <v>0.9</v>
      </c>
      <c r="C14" s="5">
        <v>0.75555700000000003</v>
      </c>
      <c r="D14" s="5">
        <v>1.28843</v>
      </c>
      <c r="E14" s="5">
        <f t="shared" si="0"/>
        <v>0.62160996827066439</v>
      </c>
      <c r="F14" s="5">
        <f t="shared" si="1"/>
        <v>1.5666538192549668</v>
      </c>
      <c r="G14" s="5">
        <f t="shared" si="2"/>
        <v>0.13394703172933564</v>
      </c>
      <c r="H14" s="22">
        <f t="shared" si="3"/>
        <v>0.27822381925496686</v>
      </c>
      <c r="J14" s="21">
        <v>1.8</v>
      </c>
      <c r="K14" s="5">
        <v>0.83073200000000003</v>
      </c>
      <c r="L14" s="5">
        <v>0.40284500000000001</v>
      </c>
      <c r="M14" s="5">
        <f t="shared" si="4"/>
        <v>-0.22720209469308711</v>
      </c>
      <c r="N14" s="5">
        <f t="shared" si="5"/>
        <v>1.9476952617563903</v>
      </c>
      <c r="O14" s="5">
        <f t="shared" si="6"/>
        <v>1.0579340946930871</v>
      </c>
      <c r="P14" s="22">
        <f t="shared" si="7"/>
        <v>1.5448502617563902</v>
      </c>
    </row>
    <row r="15" spans="2:16" x14ac:dyDescent="0.25">
      <c r="B15" s="21">
        <v>1</v>
      </c>
      <c r="C15" s="5">
        <v>0.706229</v>
      </c>
      <c r="D15" s="5">
        <v>1.3574900000000001</v>
      </c>
      <c r="E15" s="5">
        <f t="shared" si="0"/>
        <v>0.54030230586813977</v>
      </c>
      <c r="F15" s="5">
        <f t="shared" si="1"/>
        <v>1.682941969615793</v>
      </c>
      <c r="G15" s="5">
        <f t="shared" si="2"/>
        <v>0.16592669413186023</v>
      </c>
      <c r="H15" s="22">
        <f t="shared" si="3"/>
        <v>0.32545196961579292</v>
      </c>
      <c r="J15" s="21">
        <v>2</v>
      </c>
      <c r="K15" s="5">
        <v>0.94348600000000005</v>
      </c>
      <c r="L15" s="5">
        <v>-4.0424799999999997E-2</v>
      </c>
      <c r="M15" s="5">
        <f t="shared" si="4"/>
        <v>-0.41614683654714241</v>
      </c>
      <c r="N15" s="5">
        <f t="shared" si="5"/>
        <v>1.8185948536513634</v>
      </c>
      <c r="O15" s="5">
        <f t="shared" si="6"/>
        <v>1.3596328365471424</v>
      </c>
      <c r="P15" s="22">
        <f t="shared" si="7"/>
        <v>1.8590196536513635</v>
      </c>
    </row>
    <row r="16" spans="2:16" x14ac:dyDescent="0.25">
      <c r="B16" s="21">
        <v>1.1000000000000001</v>
      </c>
      <c r="C16" s="5">
        <v>0.65642199999999995</v>
      </c>
      <c r="D16" s="5">
        <v>1.40493</v>
      </c>
      <c r="E16" s="5">
        <f t="shared" si="0"/>
        <v>0.45359612142557731</v>
      </c>
      <c r="F16" s="5">
        <f t="shared" si="1"/>
        <v>1.7824147201228708</v>
      </c>
      <c r="G16" s="5">
        <f t="shared" si="2"/>
        <v>0.20282587857442264</v>
      </c>
      <c r="H16" s="22">
        <f t="shared" si="3"/>
        <v>0.37748472012287082</v>
      </c>
      <c r="J16" s="21">
        <v>2.2000000000000002</v>
      </c>
      <c r="K16" s="5">
        <v>1.12487</v>
      </c>
      <c r="L16" s="5">
        <v>-0.57216400000000001</v>
      </c>
      <c r="M16" s="5">
        <f t="shared" si="4"/>
        <v>-0.58850111725534582</v>
      </c>
      <c r="N16" s="5">
        <f t="shared" si="5"/>
        <v>1.6169928076391802</v>
      </c>
      <c r="O16" s="5">
        <f t="shared" si="6"/>
        <v>1.7133711172553459</v>
      </c>
      <c r="P16" s="22">
        <f t="shared" si="7"/>
        <v>2.1891568076391801</v>
      </c>
    </row>
    <row r="17" spans="2:30" x14ac:dyDescent="0.25">
      <c r="B17" s="21">
        <v>1.2</v>
      </c>
      <c r="C17" s="5">
        <v>0.60752300000000004</v>
      </c>
      <c r="D17" s="5">
        <v>1.42919</v>
      </c>
      <c r="E17" s="5">
        <f t="shared" si="0"/>
        <v>0.36235775447667362</v>
      </c>
      <c r="F17" s="5">
        <f t="shared" si="1"/>
        <v>1.8640781719344526</v>
      </c>
      <c r="G17" s="5">
        <f t="shared" si="2"/>
        <v>0.24516524552332641</v>
      </c>
      <c r="H17" s="22">
        <f t="shared" si="3"/>
        <v>0.43488817193445262</v>
      </c>
      <c r="J17" s="21">
        <v>2.4</v>
      </c>
      <c r="K17" s="5">
        <v>1.38354</v>
      </c>
      <c r="L17" s="5">
        <v>-1.1388499999999999</v>
      </c>
      <c r="M17" s="5">
        <f t="shared" si="4"/>
        <v>-0.73739371554124544</v>
      </c>
      <c r="N17" s="5">
        <f t="shared" si="5"/>
        <v>1.3509263611023019</v>
      </c>
      <c r="O17" s="5">
        <f t="shared" si="6"/>
        <v>2.1209337155412453</v>
      </c>
      <c r="P17" s="22">
        <f t="shared" si="7"/>
        <v>2.4897763611023018</v>
      </c>
    </row>
    <row r="18" spans="2:30" x14ac:dyDescent="0.25">
      <c r="B18" s="21">
        <v>1.3</v>
      </c>
      <c r="C18" s="5">
        <v>0.56100099999999997</v>
      </c>
      <c r="D18" s="5">
        <v>1.4288000000000001</v>
      </c>
      <c r="E18" s="5">
        <f t="shared" si="0"/>
        <v>0.26749882862458735</v>
      </c>
      <c r="F18" s="5">
        <f t="shared" si="1"/>
        <v>1.9271163708343859</v>
      </c>
      <c r="G18" s="5">
        <f t="shared" si="2"/>
        <v>0.29350217137541262</v>
      </c>
      <c r="H18" s="22">
        <f t="shared" si="3"/>
        <v>0.49831637083438585</v>
      </c>
      <c r="J18" s="21">
        <v>2.6</v>
      </c>
      <c r="K18" s="5">
        <v>1.7224600000000001</v>
      </c>
      <c r="L18" s="5">
        <v>-1.6312199999999999</v>
      </c>
      <c r="M18" s="5">
        <f t="shared" si="4"/>
        <v>-0.85688875336894732</v>
      </c>
      <c r="N18" s="5">
        <f t="shared" si="5"/>
        <v>1.0310027436429283</v>
      </c>
      <c r="O18" s="5">
        <f t="shared" si="6"/>
        <v>2.5793487533689472</v>
      </c>
      <c r="P18" s="22">
        <f t="shared" si="7"/>
        <v>2.6622227436429284</v>
      </c>
    </row>
    <row r="19" spans="2:30" x14ac:dyDescent="0.25">
      <c r="B19" s="21">
        <v>1.4</v>
      </c>
      <c r="C19" s="5">
        <v>0.51840200000000003</v>
      </c>
      <c r="D19" s="5">
        <v>1.40245</v>
      </c>
      <c r="E19" s="5">
        <f t="shared" si="0"/>
        <v>0.16996714290024104</v>
      </c>
      <c r="F19" s="5">
        <f t="shared" si="1"/>
        <v>1.9708994599769203</v>
      </c>
      <c r="G19" s="5">
        <f t="shared" si="2"/>
        <v>0.34843485709975897</v>
      </c>
      <c r="H19" s="22">
        <f t="shared" si="3"/>
        <v>0.56844945997692031</v>
      </c>
      <c r="J19" s="21">
        <v>2.8</v>
      </c>
      <c r="K19" s="5">
        <v>2.13354</v>
      </c>
      <c r="L19" s="5">
        <v>-1.8580099999999999</v>
      </c>
      <c r="M19" s="5">
        <f t="shared" si="4"/>
        <v>-0.94222234066865806</v>
      </c>
      <c r="N19" s="5">
        <f t="shared" si="5"/>
        <v>0.66997630031181021</v>
      </c>
      <c r="O19" s="5">
        <f t="shared" si="6"/>
        <v>3.0757623406686578</v>
      </c>
      <c r="P19" s="22">
        <f t="shared" si="7"/>
        <v>2.5279863003118104</v>
      </c>
    </row>
    <row r="20" spans="2:30" x14ac:dyDescent="0.25">
      <c r="B20" s="21">
        <v>1.5</v>
      </c>
      <c r="C20" s="5">
        <v>0.48133300000000001</v>
      </c>
      <c r="D20" s="5">
        <v>1.34901</v>
      </c>
      <c r="E20" s="5">
        <f t="shared" si="0"/>
        <v>7.0737201667702906E-2</v>
      </c>
      <c r="F20" s="5">
        <f t="shared" si="1"/>
        <v>1.9949899732081089</v>
      </c>
      <c r="G20" s="5">
        <f t="shared" si="2"/>
        <v>0.41059579833229709</v>
      </c>
      <c r="H20" s="22">
        <f t="shared" si="3"/>
        <v>0.64597997320810885</v>
      </c>
      <c r="J20" s="21">
        <v>3</v>
      </c>
      <c r="K20" s="5">
        <v>2.58948</v>
      </c>
      <c r="L20" s="5">
        <v>-1.54437</v>
      </c>
      <c r="M20" s="5">
        <f t="shared" si="4"/>
        <v>-0.98999249660044542</v>
      </c>
      <c r="N20" s="5">
        <f t="shared" si="5"/>
        <v>0.28224001611973443</v>
      </c>
      <c r="O20" s="5">
        <f t="shared" si="6"/>
        <v>3.5794724966004452</v>
      </c>
      <c r="P20" s="22">
        <f t="shared" si="7"/>
        <v>1.8266100161197345</v>
      </c>
    </row>
    <row r="21" spans="2:30" x14ac:dyDescent="0.25">
      <c r="B21" s="21">
        <v>1.6</v>
      </c>
      <c r="C21" s="5">
        <v>0.45145099999999999</v>
      </c>
      <c r="D21" s="5">
        <v>1.2676000000000001</v>
      </c>
      <c r="E21" s="5">
        <f t="shared" si="0"/>
        <v>-2.9199522301288815E-2</v>
      </c>
      <c r="F21" s="5">
        <f t="shared" si="1"/>
        <v>1.9991472060830102</v>
      </c>
      <c r="G21" s="5">
        <f t="shared" si="2"/>
        <v>0.4806505223012888</v>
      </c>
      <c r="H21" s="22">
        <f t="shared" si="3"/>
        <v>0.73154720608301016</v>
      </c>
      <c r="J21" s="21">
        <v>3.2</v>
      </c>
      <c r="K21" s="5">
        <v>3.03545</v>
      </c>
      <c r="L21" s="5">
        <v>-0.414275</v>
      </c>
      <c r="M21" s="5">
        <f t="shared" si="4"/>
        <v>-0.99829477579475312</v>
      </c>
      <c r="N21" s="5">
        <f t="shared" si="5"/>
        <v>-0.11674828685516017</v>
      </c>
      <c r="O21" s="5">
        <f t="shared" si="6"/>
        <v>4.0337447757947533</v>
      </c>
      <c r="P21" s="22">
        <f t="shared" si="7"/>
        <v>0.29752671314483981</v>
      </c>
    </row>
    <row r="22" spans="2:30" x14ac:dyDescent="0.25">
      <c r="B22" s="21">
        <v>1.7</v>
      </c>
      <c r="C22" s="5">
        <v>0.43044700000000002</v>
      </c>
      <c r="D22" s="5">
        <v>1.15761</v>
      </c>
      <c r="E22" s="5">
        <f t="shared" si="0"/>
        <v>-0.12884449429552464</v>
      </c>
      <c r="F22" s="5">
        <f t="shared" si="1"/>
        <v>1.9833296209049371</v>
      </c>
      <c r="G22" s="5">
        <f t="shared" si="2"/>
        <v>0.55929149429552472</v>
      </c>
      <c r="H22" s="22">
        <f t="shared" si="3"/>
        <v>0.82571962090493711</v>
      </c>
      <c r="J22" s="21">
        <v>3.4</v>
      </c>
      <c r="K22" s="5">
        <v>3.3885800000000001</v>
      </c>
      <c r="L22" s="5">
        <v>1.5879799999999999</v>
      </c>
      <c r="M22" s="5">
        <f t="shared" si="4"/>
        <v>-0.96679819257946109</v>
      </c>
      <c r="N22" s="5">
        <f t="shared" si="5"/>
        <v>-0.51108220405366245</v>
      </c>
      <c r="O22" s="5">
        <f t="shared" si="6"/>
        <v>4.3553781925794617</v>
      </c>
      <c r="P22" s="22">
        <f t="shared" si="7"/>
        <v>2.0990622040536624</v>
      </c>
    </row>
    <row r="23" spans="2:30" x14ac:dyDescent="0.25">
      <c r="B23" s="21">
        <v>1.8</v>
      </c>
      <c r="C23" s="5">
        <v>0.42002600000000001</v>
      </c>
      <c r="D23" s="5">
        <v>1.0188200000000001</v>
      </c>
      <c r="E23" s="5">
        <f t="shared" si="0"/>
        <v>-0.22720209469308711</v>
      </c>
      <c r="F23" s="5">
        <f t="shared" si="1"/>
        <v>1.9476952617563903</v>
      </c>
      <c r="G23" s="5">
        <f t="shared" si="2"/>
        <v>0.64722809469308706</v>
      </c>
      <c r="H23" s="22">
        <f t="shared" si="3"/>
        <v>0.92887526175639024</v>
      </c>
      <c r="J23" s="21">
        <v>3.6</v>
      </c>
      <c r="K23" s="5">
        <v>3.5587200000000001</v>
      </c>
      <c r="L23" s="5">
        <v>4.0366200000000001</v>
      </c>
      <c r="M23" s="5">
        <f t="shared" si="4"/>
        <v>-0.89675841633414699</v>
      </c>
      <c r="N23" s="5">
        <f t="shared" si="5"/>
        <v>-0.88504088658970492</v>
      </c>
      <c r="O23" s="5">
        <f t="shared" si="6"/>
        <v>4.455478416334147</v>
      </c>
      <c r="P23" s="22">
        <f t="shared" si="7"/>
        <v>4.9216608865897049</v>
      </c>
    </row>
    <row r="24" spans="2:30" x14ac:dyDescent="0.25">
      <c r="B24" s="21">
        <v>1.9</v>
      </c>
      <c r="C24" s="5">
        <v>0.42188500000000001</v>
      </c>
      <c r="D24" s="5">
        <v>0.85146999999999995</v>
      </c>
      <c r="E24" s="5">
        <f t="shared" si="0"/>
        <v>-0.32328956686350335</v>
      </c>
      <c r="F24" s="5">
        <f t="shared" si="1"/>
        <v>1.8926001753748289</v>
      </c>
      <c r="G24" s="5">
        <f t="shared" si="2"/>
        <v>0.74517456686350336</v>
      </c>
      <c r="H24" s="22">
        <f t="shared" si="3"/>
        <v>1.041130175374829</v>
      </c>
      <c r="J24" s="21">
        <v>3.8</v>
      </c>
      <c r="K24" s="5">
        <v>3.4946100000000002</v>
      </c>
      <c r="L24" s="5">
        <v>6.0912600000000001</v>
      </c>
      <c r="M24" s="5">
        <f t="shared" si="4"/>
        <v>-0.79096771191441684</v>
      </c>
      <c r="N24" s="5">
        <f t="shared" si="5"/>
        <v>-1.2237157818854378</v>
      </c>
      <c r="O24" s="5">
        <f t="shared" si="6"/>
        <v>4.2855777119144172</v>
      </c>
      <c r="P24" s="22">
        <f t="shared" si="7"/>
        <v>7.3149757818854377</v>
      </c>
    </row>
    <row r="25" spans="2:30" x14ac:dyDescent="0.25">
      <c r="B25" s="21">
        <v>2</v>
      </c>
      <c r="C25" s="5">
        <v>0.43768600000000002</v>
      </c>
      <c r="D25" s="5">
        <v>0.65643399999999996</v>
      </c>
      <c r="E25" s="5">
        <f t="shared" si="0"/>
        <v>-0.41614683654714241</v>
      </c>
      <c r="F25" s="5">
        <f t="shared" si="1"/>
        <v>1.8185948536513634</v>
      </c>
      <c r="G25" s="5">
        <f t="shared" si="2"/>
        <v>0.85383283654714237</v>
      </c>
      <c r="H25" s="22">
        <f t="shared" si="3"/>
        <v>1.1621608536513635</v>
      </c>
      <c r="J25" s="21">
        <v>4</v>
      </c>
      <c r="K25" s="5">
        <v>3.22445</v>
      </c>
      <c r="L25" s="5">
        <v>7.0877400000000002</v>
      </c>
      <c r="M25" s="5">
        <f t="shared" si="4"/>
        <v>-0.65364362086361194</v>
      </c>
      <c r="N25" s="5">
        <f t="shared" si="5"/>
        <v>-1.5136049906158564</v>
      </c>
      <c r="O25" s="5">
        <f t="shared" si="6"/>
        <v>3.8780936208636119</v>
      </c>
      <c r="P25" s="22">
        <f t="shared" si="7"/>
        <v>8.601344990615857</v>
      </c>
    </row>
    <row r="26" spans="2:30" x14ac:dyDescent="0.25">
      <c r="B26" s="21">
        <v>2.1</v>
      </c>
      <c r="C26" s="5">
        <v>0.46901999999999999</v>
      </c>
      <c r="D26" s="5">
        <v>0.435386</v>
      </c>
      <c r="E26" s="5">
        <f t="shared" si="0"/>
        <v>-0.50484610459985757</v>
      </c>
      <c r="F26" s="5">
        <f t="shared" si="1"/>
        <v>1.7264187332977474</v>
      </c>
      <c r="G26" s="5">
        <f t="shared" si="2"/>
        <v>0.97386610459985756</v>
      </c>
      <c r="H26" s="22">
        <f t="shared" si="3"/>
        <v>1.2910327332977474</v>
      </c>
      <c r="J26" s="21">
        <v>4.2</v>
      </c>
      <c r="K26" s="5">
        <v>2.84063</v>
      </c>
      <c r="L26" s="5">
        <v>7.0345599999999999</v>
      </c>
      <c r="M26" s="5">
        <f t="shared" si="4"/>
        <v>-0.49026082134069943</v>
      </c>
      <c r="N26" s="5">
        <f t="shared" si="5"/>
        <v>-1.7431515448271764</v>
      </c>
      <c r="O26" s="5">
        <f t="shared" si="6"/>
        <v>3.3308908213406996</v>
      </c>
      <c r="P26" s="22">
        <f t="shared" si="7"/>
        <v>8.7777115448271772</v>
      </c>
    </row>
    <row r="27" spans="2:30" x14ac:dyDescent="0.25">
      <c r="B27" s="21">
        <v>2.2000000000000002</v>
      </c>
      <c r="C27" s="5">
        <v>0.51736499999999996</v>
      </c>
      <c r="D27" s="5">
        <v>0.19102</v>
      </c>
      <c r="E27" s="5">
        <f t="shared" si="0"/>
        <v>-0.58850111725534582</v>
      </c>
      <c r="F27" s="5">
        <f t="shared" si="1"/>
        <v>1.6169928076391802</v>
      </c>
      <c r="G27" s="5">
        <f t="shared" si="2"/>
        <v>1.1058661172553457</v>
      </c>
      <c r="H27" s="22">
        <f t="shared" si="3"/>
        <v>1.4259728076391802</v>
      </c>
      <c r="J27" s="21">
        <v>4.4000000000000004</v>
      </c>
      <c r="K27" s="5">
        <v>2.43675</v>
      </c>
      <c r="L27" s="5">
        <v>6.3974299999999999</v>
      </c>
      <c r="M27" s="5">
        <f t="shared" si="4"/>
        <v>-0.30733286997841935</v>
      </c>
      <c r="N27" s="5">
        <f t="shared" si="5"/>
        <v>-1.903204147779032</v>
      </c>
      <c r="O27" s="5">
        <f t="shared" si="6"/>
        <v>2.7440828699784192</v>
      </c>
      <c r="P27" s="22">
        <f t="shared" si="7"/>
        <v>8.3006341477790322</v>
      </c>
    </row>
    <row r="28" spans="2:30" x14ac:dyDescent="0.25">
      <c r="B28" s="21">
        <v>2.2999999999999998</v>
      </c>
      <c r="C28" s="5">
        <v>0.58403099999999997</v>
      </c>
      <c r="D28" s="5">
        <v>-7.2687199999999993E-2</v>
      </c>
      <c r="E28" s="5">
        <f t="shared" si="0"/>
        <v>-0.6662760212798241</v>
      </c>
      <c r="F28" s="5">
        <f t="shared" si="1"/>
        <v>1.4914104243534405</v>
      </c>
      <c r="G28" s="5">
        <f t="shared" si="2"/>
        <v>1.250307021279824</v>
      </c>
      <c r="H28" s="22">
        <f t="shared" si="3"/>
        <v>1.5640976243534406</v>
      </c>
      <c r="J28" s="21">
        <v>4.5999999999999996</v>
      </c>
      <c r="K28" s="5">
        <v>2.0640299999999998</v>
      </c>
      <c r="L28" s="5">
        <v>5.6226200000000004</v>
      </c>
      <c r="M28" s="5">
        <f t="shared" si="4"/>
        <v>-0.11215252693505487</v>
      </c>
      <c r="N28" s="5">
        <f t="shared" si="5"/>
        <v>-1.9873820072669288</v>
      </c>
      <c r="O28" s="5">
        <f t="shared" si="6"/>
        <v>2.1761825269350545</v>
      </c>
      <c r="P28" s="22">
        <f t="shared" si="7"/>
        <v>7.610002007266929</v>
      </c>
    </row>
    <row r="29" spans="2:30" x14ac:dyDescent="0.25">
      <c r="B29" s="21">
        <v>2.4</v>
      </c>
      <c r="C29" s="5">
        <v>0.67009600000000002</v>
      </c>
      <c r="D29" s="5">
        <v>-0.35018700000000003</v>
      </c>
      <c r="E29" s="5">
        <f t="shared" si="0"/>
        <v>-0.73739371554124544</v>
      </c>
      <c r="F29" s="5">
        <f t="shared" si="1"/>
        <v>1.3509263611023019</v>
      </c>
      <c r="G29" s="5">
        <f t="shared" si="2"/>
        <v>1.4074897155412454</v>
      </c>
      <c r="H29" s="22">
        <f t="shared" si="3"/>
        <v>1.7011133611023019</v>
      </c>
      <c r="J29" s="21">
        <v>4.8</v>
      </c>
      <c r="K29" s="5">
        <v>1.73201</v>
      </c>
      <c r="L29" s="5">
        <v>4.9558499999999999</v>
      </c>
      <c r="M29" s="5">
        <f t="shared" si="4"/>
        <v>8.7498983439446398E-2</v>
      </c>
      <c r="N29" s="5">
        <f t="shared" si="5"/>
        <v>-1.9923292176716814</v>
      </c>
      <c r="O29" s="5">
        <f t="shared" si="6"/>
        <v>1.6445110165605537</v>
      </c>
      <c r="P29" s="22">
        <f t="shared" si="7"/>
        <v>6.9481792176716812</v>
      </c>
    </row>
    <row r="30" spans="2:30" x14ac:dyDescent="0.25">
      <c r="B30" s="21">
        <v>2.5</v>
      </c>
      <c r="C30" s="5">
        <v>0.77632000000000001</v>
      </c>
      <c r="D30" s="5">
        <v>-0.63406399999999996</v>
      </c>
      <c r="E30" s="5">
        <f t="shared" si="0"/>
        <v>-0.8011436155469337</v>
      </c>
      <c r="F30" s="5">
        <f t="shared" si="1"/>
        <v>1.1969442882079131</v>
      </c>
      <c r="G30" s="5">
        <f t="shared" si="2"/>
        <v>1.5774636155469337</v>
      </c>
      <c r="H30" s="22">
        <f t="shared" si="3"/>
        <v>1.8310082882079131</v>
      </c>
      <c r="J30" s="21">
        <v>5</v>
      </c>
      <c r="K30" s="5">
        <v>1.4261600000000001</v>
      </c>
      <c r="L30" s="5">
        <v>4.4916200000000002</v>
      </c>
      <c r="M30" s="5">
        <f t="shared" si="4"/>
        <v>0.28366218546322625</v>
      </c>
      <c r="N30" s="5">
        <f t="shared" si="5"/>
        <v>-1.9178485493262769</v>
      </c>
      <c r="O30" s="5">
        <f t="shared" si="6"/>
        <v>1.1424978145367739</v>
      </c>
      <c r="P30" s="22">
        <f t="shared" si="7"/>
        <v>6.4094685493262773</v>
      </c>
    </row>
    <row r="31" spans="2:30" x14ac:dyDescent="0.25">
      <c r="B31" s="21">
        <v>2.6</v>
      </c>
      <c r="C31" s="5">
        <v>0.90305599999999997</v>
      </c>
      <c r="D31" s="5">
        <v>-0.91478800000000005</v>
      </c>
      <c r="E31" s="5">
        <f t="shared" si="0"/>
        <v>-0.85688875336894732</v>
      </c>
      <c r="F31" s="5">
        <f t="shared" si="1"/>
        <v>1.0310027436429283</v>
      </c>
      <c r="G31" s="5">
        <f t="shared" si="2"/>
        <v>1.7599447533689472</v>
      </c>
      <c r="H31" s="22">
        <f t="shared" si="3"/>
        <v>1.9457907436429283</v>
      </c>
      <c r="J31" s="21">
        <v>5.2</v>
      </c>
      <c r="K31" s="5">
        <v>1.12018</v>
      </c>
      <c r="L31" s="5">
        <v>4.2538</v>
      </c>
      <c r="M31" s="5">
        <f t="shared" si="4"/>
        <v>0.46851667130037711</v>
      </c>
      <c r="N31" s="5">
        <f t="shared" si="5"/>
        <v>-1.7669093114403063</v>
      </c>
      <c r="O31" s="5">
        <f t="shared" si="6"/>
        <v>0.65166332869962285</v>
      </c>
      <c r="P31" s="22">
        <f t="shared" si="7"/>
        <v>6.0207093114403065</v>
      </c>
      <c r="S31" s="74" t="s">
        <v>18</v>
      </c>
      <c r="T31" s="74"/>
      <c r="U31" s="74" t="s">
        <v>19</v>
      </c>
      <c r="V31" s="74"/>
      <c r="W31" s="74" t="s">
        <v>34</v>
      </c>
      <c r="X31" s="74"/>
      <c r="Y31" s="74" t="s">
        <v>35</v>
      </c>
      <c r="Z31" s="74"/>
      <c r="AA31" s="74" t="s">
        <v>20</v>
      </c>
      <c r="AB31" s="74"/>
      <c r="AC31" s="74"/>
      <c r="AD31" s="74"/>
    </row>
    <row r="32" spans="2:30" x14ac:dyDescent="0.25">
      <c r="B32" s="21">
        <v>2.7</v>
      </c>
      <c r="C32" s="5">
        <v>1.05013</v>
      </c>
      <c r="D32" s="5">
        <v>-1.18058</v>
      </c>
      <c r="E32" s="5">
        <f t="shared" si="0"/>
        <v>-0.90407214201706121</v>
      </c>
      <c r="F32" s="5">
        <f t="shared" si="1"/>
        <v>0.85475976046765956</v>
      </c>
      <c r="G32" s="5">
        <f t="shared" si="2"/>
        <v>1.9542021420170612</v>
      </c>
      <c r="H32" s="22">
        <f t="shared" si="3"/>
        <v>2.0353397604676595</v>
      </c>
      <c r="J32" s="21">
        <v>5.4</v>
      </c>
      <c r="K32" s="5">
        <v>0.77881800000000001</v>
      </c>
      <c r="L32" s="5">
        <v>4.24308</v>
      </c>
      <c r="M32" s="5">
        <f t="shared" si="4"/>
        <v>0.63469287594263468</v>
      </c>
      <c r="N32" s="5">
        <f t="shared" si="5"/>
        <v>-1.5455289751119743</v>
      </c>
      <c r="O32" s="5">
        <f t="shared" si="6"/>
        <v>0.14412512405736533</v>
      </c>
      <c r="P32" s="22">
        <f t="shared" si="7"/>
        <v>5.7886089751119743</v>
      </c>
      <c r="S32" s="74"/>
      <c r="T32" s="74"/>
      <c r="U32" s="74"/>
      <c r="V32" s="74"/>
      <c r="W32" s="74"/>
      <c r="X32" s="74"/>
      <c r="Y32" s="74"/>
      <c r="Z32" s="74"/>
      <c r="AA32" s="74" t="s">
        <v>21</v>
      </c>
      <c r="AB32" s="74"/>
      <c r="AC32" s="74" t="s">
        <v>38</v>
      </c>
      <c r="AD32" s="74"/>
    </row>
    <row r="33" spans="2:30" x14ac:dyDescent="0.25">
      <c r="B33" s="21">
        <v>2.8</v>
      </c>
      <c r="C33" s="5">
        <v>1.2167600000000001</v>
      </c>
      <c r="D33" s="5">
        <v>-1.4174899999999999</v>
      </c>
      <c r="E33" s="5">
        <f t="shared" si="0"/>
        <v>-0.94222234066865806</v>
      </c>
      <c r="F33" s="5">
        <f t="shared" si="1"/>
        <v>0.66997630031181021</v>
      </c>
      <c r="G33" s="5">
        <f t="shared" si="2"/>
        <v>2.1589823406686581</v>
      </c>
      <c r="H33" s="22">
        <f t="shared" si="3"/>
        <v>2.0874663003118101</v>
      </c>
      <c r="J33" s="21">
        <v>5.6</v>
      </c>
      <c r="K33" s="5">
        <v>0.346862</v>
      </c>
      <c r="L33" s="5">
        <v>4.4558200000000001</v>
      </c>
      <c r="M33" s="5">
        <f t="shared" si="4"/>
        <v>0.77556587851024961</v>
      </c>
      <c r="N33" s="5">
        <f t="shared" si="5"/>
        <v>-1.2625332757446432</v>
      </c>
      <c r="O33" s="5">
        <f t="shared" si="6"/>
        <v>0.4287038785102496</v>
      </c>
      <c r="P33" s="22">
        <f t="shared" si="7"/>
        <v>5.7183532757446436</v>
      </c>
      <c r="S33" s="73">
        <f>MAX(G5:G89)</f>
        <v>62.844044153735787</v>
      </c>
      <c r="T33" s="73"/>
      <c r="U33" s="73">
        <f>MAX(O5:O34)</f>
        <v>4.455478416334147</v>
      </c>
      <c r="V33" s="73"/>
      <c r="W33" s="73">
        <f>AVERAGE(G5:G89)</f>
        <v>12.199514954011393</v>
      </c>
      <c r="X33" s="73"/>
      <c r="Y33" s="73">
        <f>AVERAGE(O5:O34)</f>
        <v>1.7499878797558861</v>
      </c>
      <c r="Z33" s="73"/>
      <c r="AA33" s="73">
        <f>S33/U33</f>
        <v>14.104892512405492</v>
      </c>
      <c r="AB33" s="73"/>
      <c r="AC33" s="73">
        <f>W33/Y33</f>
        <v>6.9711996838019017</v>
      </c>
      <c r="AD33" s="73"/>
    </row>
    <row r="34" spans="2:30" x14ac:dyDescent="0.25">
      <c r="B34" s="21">
        <v>2.9</v>
      </c>
      <c r="C34" s="5">
        <v>1.4013899999999999</v>
      </c>
      <c r="D34" s="5">
        <v>-1.6098699999999999</v>
      </c>
      <c r="E34" s="5">
        <f t="shared" si="0"/>
        <v>-0.97095816514959055</v>
      </c>
      <c r="F34" s="5">
        <f t="shared" si="1"/>
        <v>0.47849865842796485</v>
      </c>
      <c r="G34" s="5">
        <f t="shared" si="2"/>
        <v>2.3723481651495906</v>
      </c>
      <c r="H34" s="22">
        <f t="shared" si="3"/>
        <v>2.0883686584279646</v>
      </c>
      <c r="J34" s="21">
        <v>5.8</v>
      </c>
      <c r="K34" s="5">
        <v>-0.36186499999999999</v>
      </c>
      <c r="L34" s="5">
        <v>4.8828100000000001</v>
      </c>
      <c r="M34" s="5">
        <f t="shared" si="4"/>
        <v>0.88551951694131892</v>
      </c>
      <c r="N34" s="5">
        <f t="shared" si="5"/>
        <v>-0.92920435882751473</v>
      </c>
      <c r="O34" s="5">
        <f t="shared" si="6"/>
        <v>1.2473845169413189</v>
      </c>
      <c r="P34" s="22">
        <f t="shared" si="7"/>
        <v>5.8120143588275148</v>
      </c>
      <c r="S34" s="129">
        <f>MAX(G5:G63)</f>
        <v>10.369680483058682</v>
      </c>
      <c r="T34" s="129"/>
      <c r="U34" s="73"/>
      <c r="V34" s="73"/>
      <c r="W34" s="129">
        <f>AVERAGE(G5:G63)</f>
        <v>2.7860305543288804</v>
      </c>
      <c r="X34" s="129"/>
      <c r="Y34" s="73"/>
      <c r="Z34" s="73"/>
      <c r="AA34" s="129">
        <f>S34/U33</f>
        <v>2.3274000037891751</v>
      </c>
      <c r="AB34" s="129"/>
      <c r="AC34" s="129">
        <f>W34/Y33</f>
        <v>1.592028485773008</v>
      </c>
      <c r="AD34" s="129"/>
    </row>
    <row r="35" spans="2:30" x14ac:dyDescent="0.25">
      <c r="B35" s="21">
        <v>3</v>
      </c>
      <c r="C35" s="5">
        <v>1.60165</v>
      </c>
      <c r="D35" s="5">
        <v>-1.7413099999999999</v>
      </c>
      <c r="E35" s="5">
        <f t="shared" si="0"/>
        <v>-0.98999249660044542</v>
      </c>
      <c r="F35" s="5">
        <f t="shared" si="1"/>
        <v>0.28224001611973443</v>
      </c>
      <c r="G35" s="5">
        <f t="shared" si="2"/>
        <v>2.5916424966004454</v>
      </c>
      <c r="H35" s="22">
        <f t="shared" si="3"/>
        <v>2.0235500161197342</v>
      </c>
      <c r="J35" s="21">
        <v>6</v>
      </c>
      <c r="K35" s="36" t="e" cm="1">
        <f t="array" aca="1" ref="K35" ca="1">-nan(ind)</f>
        <v>#NAME?</v>
      </c>
      <c r="L35" s="5">
        <v>5.4683200000000003</v>
      </c>
      <c r="M35" s="5">
        <f t="shared" si="4"/>
        <v>0.96017028665036597</v>
      </c>
      <c r="N35" s="5">
        <f t="shared" si="5"/>
        <v>-0.55883099639785172</v>
      </c>
      <c r="O35" s="5" t="e">
        <f t="shared" ca="1" si="6"/>
        <v>#NAME?</v>
      </c>
      <c r="P35" s="22">
        <f t="shared" si="7"/>
        <v>6.027150996397852</v>
      </c>
    </row>
    <row r="36" spans="2:30" x14ac:dyDescent="0.25">
      <c r="B36" s="21">
        <v>3.1</v>
      </c>
      <c r="C36" s="5">
        <v>1.8143100000000001</v>
      </c>
      <c r="D36" s="5">
        <v>-1.7962</v>
      </c>
      <c r="E36" s="5">
        <f t="shared" si="0"/>
        <v>-0.99913515027327948</v>
      </c>
      <c r="F36" s="5">
        <f t="shared" si="1"/>
        <v>8.3161324866580982E-2</v>
      </c>
      <c r="G36" s="5">
        <f t="shared" si="2"/>
        <v>2.8134451502732798</v>
      </c>
      <c r="H36" s="22">
        <f t="shared" si="3"/>
        <v>1.879361324866581</v>
      </c>
      <c r="J36" s="21">
        <v>6.2</v>
      </c>
      <c r="K36" s="36" t="e" cm="1">
        <f t="array" aca="1" ref="K36" ca="1">-nan(ind)</f>
        <v>#NAME?</v>
      </c>
      <c r="L36" s="36" t="e" cm="1">
        <f t="array" aca="1" ref="L36" ca="1">-nan(ind)</f>
        <v>#NAME?</v>
      </c>
      <c r="M36" s="5">
        <f t="shared" si="4"/>
        <v>0.9965420970232175</v>
      </c>
      <c r="N36" s="5">
        <f t="shared" si="5"/>
        <v>-0.16617880563499279</v>
      </c>
      <c r="O36" s="5" t="e">
        <f t="shared" ca="1" si="6"/>
        <v>#NAME?</v>
      </c>
      <c r="P36" s="22" t="e">
        <f t="shared" ca="1" si="7"/>
        <v>#NAME?</v>
      </c>
    </row>
    <row r="37" spans="2:30" x14ac:dyDescent="0.25">
      <c r="B37" s="21">
        <v>3.2</v>
      </c>
      <c r="C37" s="5">
        <v>2.0352899999999998</v>
      </c>
      <c r="D37" s="5">
        <v>-1.76189</v>
      </c>
      <c r="E37" s="5">
        <f t="shared" si="0"/>
        <v>-0.99829477579475312</v>
      </c>
      <c r="F37" s="5">
        <f t="shared" si="1"/>
        <v>-0.11674828685516017</v>
      </c>
      <c r="G37" s="5">
        <f t="shared" si="2"/>
        <v>3.0335847757947532</v>
      </c>
      <c r="H37" s="22">
        <f t="shared" si="3"/>
        <v>1.6451417131448398</v>
      </c>
      <c r="J37" s="21">
        <v>6.4</v>
      </c>
      <c r="K37" s="36" t="e" cm="1">
        <f t="array" aca="1" ref="K37" ca="1">-nan(ind)</f>
        <v>#NAME?</v>
      </c>
      <c r="L37" s="36" t="e" cm="1">
        <f t="array" aca="1" ref="L37" ca="1">-nan(ind)</f>
        <v>#NAME?</v>
      </c>
      <c r="M37" s="5">
        <f t="shared" si="4"/>
        <v>0.99318491875819259</v>
      </c>
      <c r="N37" s="5">
        <f t="shared" si="5"/>
        <v>0.23309840970098727</v>
      </c>
      <c r="O37" s="5" t="e">
        <f t="shared" ca="1" si="6"/>
        <v>#NAME?</v>
      </c>
      <c r="P37" s="22" t="e">
        <f t="shared" ca="1" si="7"/>
        <v>#NAME?</v>
      </c>
    </row>
    <row r="38" spans="2:30" x14ac:dyDescent="0.25">
      <c r="B38" s="21">
        <v>3.3</v>
      </c>
      <c r="C38" s="5">
        <v>2.2598500000000001</v>
      </c>
      <c r="D38" s="5">
        <v>-1.63134</v>
      </c>
      <c r="E38" s="5">
        <f t="shared" si="0"/>
        <v>-0.98747976990886488</v>
      </c>
      <c r="F38" s="5">
        <f t="shared" si="1"/>
        <v>-0.31549138828649642</v>
      </c>
      <c r="G38" s="5">
        <f t="shared" si="2"/>
        <v>3.2473297699088652</v>
      </c>
      <c r="H38" s="22">
        <f t="shared" si="3"/>
        <v>1.3158486117135035</v>
      </c>
      <c r="J38" s="21">
        <v>6.6</v>
      </c>
      <c r="K38" s="36" t="e" cm="1">
        <f t="array" aca="1" ref="K38" ca="1">-nan(ind)</f>
        <v>#NAME?</v>
      </c>
      <c r="L38" s="36" t="e" cm="1">
        <f t="array" aca="1" ref="L38" ca="1">-nan(ind)</f>
        <v>#NAME?</v>
      </c>
      <c r="M38" s="5">
        <f t="shared" si="4"/>
        <v>0.9502325919585296</v>
      </c>
      <c r="N38" s="5">
        <f t="shared" si="5"/>
        <v>0.62308272702675571</v>
      </c>
      <c r="O38" s="5" t="e">
        <f t="shared" ca="1" si="6"/>
        <v>#NAME?</v>
      </c>
      <c r="P38" s="22" t="e">
        <f t="shared" ca="1" si="7"/>
        <v>#NAME?</v>
      </c>
    </row>
    <row r="39" spans="2:30" x14ac:dyDescent="0.25">
      <c r="B39" s="21">
        <v>3.4</v>
      </c>
      <c r="C39" s="5">
        <v>2.4828100000000002</v>
      </c>
      <c r="D39" s="5">
        <v>-1.4056900000000001</v>
      </c>
      <c r="E39" s="5">
        <f t="shared" si="0"/>
        <v>-0.96679819257946109</v>
      </c>
      <c r="F39" s="5">
        <f t="shared" si="1"/>
        <v>-0.51108220405366245</v>
      </c>
      <c r="G39" s="5">
        <f t="shared" si="2"/>
        <v>3.4496081925794613</v>
      </c>
      <c r="H39" s="22">
        <f t="shared" si="3"/>
        <v>0.89460779594633766</v>
      </c>
      <c r="J39" s="21">
        <v>6.8</v>
      </c>
      <c r="K39" s="36" t="e" cm="1">
        <f t="array" aca="1" ref="K39" ca="1">-nan(ind)</f>
        <v>#NAME?</v>
      </c>
      <c r="L39" s="36" t="e" cm="1">
        <f t="array" aca="1" ref="L39" ca="1">-nan(ind)</f>
        <v>#NAME?</v>
      </c>
      <c r="M39" s="5">
        <f t="shared" si="4"/>
        <v>0.86939749034982527</v>
      </c>
      <c r="N39" s="5">
        <f t="shared" si="5"/>
        <v>0.98822670227721632</v>
      </c>
      <c r="O39" s="5" t="e">
        <f t="shared" ca="1" si="6"/>
        <v>#NAME?</v>
      </c>
      <c r="P39" s="22" t="e">
        <f t="shared" ca="1" si="7"/>
        <v>#NAME?</v>
      </c>
    </row>
    <row r="40" spans="2:30" x14ac:dyDescent="0.25">
      <c r="B40" s="21">
        <v>3.5</v>
      </c>
      <c r="C40" s="5">
        <v>2.6990099999999999</v>
      </c>
      <c r="D40" s="5">
        <v>-1.0962700000000001</v>
      </c>
      <c r="E40" s="5">
        <f t="shared" si="0"/>
        <v>-0.93645668729079634</v>
      </c>
      <c r="F40" s="5">
        <f t="shared" si="1"/>
        <v>-0.70156645537923967</v>
      </c>
      <c r="G40" s="5">
        <f t="shared" si="2"/>
        <v>3.6354666872907964</v>
      </c>
      <c r="H40" s="22">
        <f t="shared" si="3"/>
        <v>0.3947035446207604</v>
      </c>
      <c r="J40" s="21">
        <v>7</v>
      </c>
      <c r="K40" s="36" t="e" cm="1">
        <f t="array" aca="1" ref="K40" ca="1">-nan(ind)</f>
        <v>#NAME?</v>
      </c>
      <c r="L40" s="36" t="e" cm="1">
        <f t="array" aca="1" ref="L40" ca="1">-nan(ind)</f>
        <v>#NAME?</v>
      </c>
      <c r="M40" s="5">
        <f t="shared" si="4"/>
        <v>0.7539022543433046</v>
      </c>
      <c r="N40" s="5">
        <f t="shared" si="5"/>
        <v>1.3139731974375781</v>
      </c>
      <c r="O40" s="5" t="e">
        <f t="shared" ca="1" si="6"/>
        <v>#NAME?</v>
      </c>
      <c r="P40" s="22" t="e">
        <f t="shared" ca="1" si="7"/>
        <v>#NAME?</v>
      </c>
    </row>
    <row r="41" spans="2:30" x14ac:dyDescent="0.25">
      <c r="B41" s="21">
        <v>3.6</v>
      </c>
      <c r="C41" s="5">
        <v>2.9038200000000001</v>
      </c>
      <c r="D41" s="5">
        <v>-0.72527699999999995</v>
      </c>
      <c r="E41" s="5">
        <f t="shared" si="0"/>
        <v>-0.89675841633414699</v>
      </c>
      <c r="F41" s="5">
        <f t="shared" si="1"/>
        <v>-0.88504088658970492</v>
      </c>
      <c r="G41" s="5">
        <f t="shared" si="2"/>
        <v>3.8005784163341469</v>
      </c>
      <c r="H41" s="22">
        <f t="shared" si="3"/>
        <v>0.15976388658970497</v>
      </c>
      <c r="J41" s="21">
        <v>7.2</v>
      </c>
      <c r="K41" s="36" t="e" cm="1">
        <f t="array" aca="1" ref="K41" ca="1">-nan(ind)</f>
        <v>#NAME?</v>
      </c>
      <c r="L41" s="36" t="e" cm="1">
        <f t="array" aca="1" ref="L41" ca="1">-nan(ind)</f>
        <v>#NAME?</v>
      </c>
      <c r="M41" s="5">
        <f t="shared" si="4"/>
        <v>0.60835131453225455</v>
      </c>
      <c r="N41" s="5">
        <f t="shared" si="5"/>
        <v>1.5873357276983062</v>
      </c>
      <c r="O41" s="5" t="e">
        <f t="shared" ca="1" si="6"/>
        <v>#NAME?</v>
      </c>
      <c r="P41" s="22" t="e">
        <f t="shared" ca="1" si="7"/>
        <v>#NAME?</v>
      </c>
    </row>
    <row r="42" spans="2:30" x14ac:dyDescent="0.25">
      <c r="B42" s="21">
        <v>3.7</v>
      </c>
      <c r="C42" s="5">
        <v>3.0936499999999998</v>
      </c>
      <c r="D42" s="5">
        <v>-0.32448700000000003</v>
      </c>
      <c r="E42" s="5">
        <f t="shared" si="0"/>
        <v>-0.84810003171040804</v>
      </c>
      <c r="F42" s="5">
        <f t="shared" si="1"/>
        <v>-1.0596722818169868</v>
      </c>
      <c r="G42" s="5">
        <f t="shared" si="2"/>
        <v>3.9417500317104079</v>
      </c>
      <c r="H42" s="22">
        <f t="shared" si="3"/>
        <v>0.73518528181698684</v>
      </c>
      <c r="J42" s="21">
        <v>7.4</v>
      </c>
      <c r="K42" s="36" t="e" cm="1">
        <f t="array" aca="1" ref="K42" ca="1">-nan(ind)</f>
        <v>#NAME?</v>
      </c>
      <c r="L42" s="36" t="e" cm="1">
        <f t="array" aca="1" ref="L42" ca="1">-nan(ind)</f>
        <v>#NAME?</v>
      </c>
      <c r="M42" s="5">
        <f t="shared" si="4"/>
        <v>0.43854732757439036</v>
      </c>
      <c r="N42" s="5">
        <f t="shared" si="5"/>
        <v>1.7974161916232538</v>
      </c>
      <c r="O42" s="5" t="e">
        <f t="shared" ca="1" si="6"/>
        <v>#NAME?</v>
      </c>
      <c r="P42" s="22" t="e">
        <f t="shared" ca="1" si="7"/>
        <v>#NAME?</v>
      </c>
    </row>
    <row r="43" spans="2:30" x14ac:dyDescent="0.25">
      <c r="B43" s="21">
        <v>3.8</v>
      </c>
      <c r="C43" s="5">
        <v>3.2664599999999999</v>
      </c>
      <c r="D43" s="5">
        <v>6.7966499999999999E-2</v>
      </c>
      <c r="E43" s="5">
        <f t="shared" si="0"/>
        <v>-0.79096771191441684</v>
      </c>
      <c r="F43" s="5">
        <f t="shared" si="1"/>
        <v>-1.2237157818854378</v>
      </c>
      <c r="G43" s="5">
        <f t="shared" si="2"/>
        <v>4.0574277119144169</v>
      </c>
      <c r="H43" s="22">
        <f t="shared" si="3"/>
        <v>1.2916822818854379</v>
      </c>
      <c r="J43" s="21">
        <v>7.6</v>
      </c>
      <c r="K43" s="36" t="e" cm="1">
        <f t="array" aca="1" ref="K43" ca="1">-nan(ind)</f>
        <v>#NAME?</v>
      </c>
      <c r="L43" s="36" t="e" cm="1">
        <f t="array" aca="1" ref="L43" ca="1">-nan(ind)</f>
        <v>#NAME?</v>
      </c>
      <c r="M43" s="5">
        <f t="shared" si="4"/>
        <v>0.2512598425822557</v>
      </c>
      <c r="N43" s="5">
        <f t="shared" si="5"/>
        <v>1.9358393440629726</v>
      </c>
      <c r="O43" s="5" t="e">
        <f t="shared" ca="1" si="6"/>
        <v>#NAME?</v>
      </c>
      <c r="P43" s="22" t="e">
        <f t="shared" ca="1" si="7"/>
        <v>#NAME?</v>
      </c>
    </row>
    <row r="44" spans="2:30" x14ac:dyDescent="0.25">
      <c r="B44" s="21">
        <v>3.9</v>
      </c>
      <c r="C44" s="5">
        <v>3.4221200000000001</v>
      </c>
      <c r="D44" s="5">
        <v>0.41220899999999999</v>
      </c>
      <c r="E44" s="5">
        <f t="shared" si="0"/>
        <v>-0.72593230420014021</v>
      </c>
      <c r="F44" s="5">
        <f t="shared" si="1"/>
        <v>-1.3755323183679475</v>
      </c>
      <c r="G44" s="5">
        <f t="shared" si="2"/>
        <v>4.1480523042001405</v>
      </c>
      <c r="H44" s="22">
        <f t="shared" si="3"/>
        <v>1.7877413183679476</v>
      </c>
      <c r="J44" s="21">
        <v>7.8</v>
      </c>
      <c r="K44" s="36" t="e" cm="1">
        <f t="array" aca="1" ref="K44" ca="1">-nan(ind)</f>
        <v>#NAME?</v>
      </c>
      <c r="L44" s="36" t="e" cm="1">
        <f t="array" aca="1" ref="L44" ca="1">-nan(ind)</f>
        <v>#NAME?</v>
      </c>
      <c r="M44" s="5">
        <f t="shared" si="4"/>
        <v>5.395542056264975E-2</v>
      </c>
      <c r="N44" s="5">
        <f t="shared" si="5"/>
        <v>1.99708669074921</v>
      </c>
      <c r="O44" s="5" t="e">
        <f t="shared" ca="1" si="6"/>
        <v>#NAME?</v>
      </c>
      <c r="P44" s="22" t="e">
        <f t="shared" ca="1" si="7"/>
        <v>#NAME?</v>
      </c>
    </row>
    <row r="45" spans="2:30" x14ac:dyDescent="0.25">
      <c r="B45" s="21">
        <v>4</v>
      </c>
      <c r="C45" s="5">
        <v>3.5624899999999999</v>
      </c>
      <c r="D45" s="5">
        <v>0.67152999999999996</v>
      </c>
      <c r="E45" s="5">
        <f t="shared" si="0"/>
        <v>-0.65364362086361194</v>
      </c>
      <c r="F45" s="5">
        <f t="shared" si="1"/>
        <v>-1.5136049906158564</v>
      </c>
      <c r="G45" s="5">
        <f t="shared" si="2"/>
        <v>4.2161336208636122</v>
      </c>
      <c r="H45" s="22">
        <f t="shared" si="3"/>
        <v>2.1851349906158566</v>
      </c>
      <c r="J45" s="21">
        <v>8</v>
      </c>
      <c r="K45" s="36" t="e" cm="1">
        <f t="array" aca="1" ref="K45" ca="1">-nan(ind)</f>
        <v>#NAME?</v>
      </c>
      <c r="L45" s="36" t="e" cm="1">
        <f t="array" aca="1" ref="L45" ca="1">-nan(ind)</f>
        <v>#NAME?</v>
      </c>
      <c r="M45" s="5">
        <f t="shared" si="4"/>
        <v>-0.14550003380861354</v>
      </c>
      <c r="N45" s="5">
        <f t="shared" si="5"/>
        <v>1.9787164932467636</v>
      </c>
      <c r="O45" s="5" t="e">
        <f t="shared" ca="1" si="6"/>
        <v>#NAME?</v>
      </c>
      <c r="P45" s="22" t="e">
        <f t="shared" ca="1" si="7"/>
        <v>#NAME?</v>
      </c>
    </row>
    <row r="46" spans="2:30" x14ac:dyDescent="0.25">
      <c r="B46" s="21">
        <v>4.0999999999999996</v>
      </c>
      <c r="C46" s="5">
        <v>3.6913200000000002</v>
      </c>
      <c r="D46" s="5">
        <v>0.81633500000000003</v>
      </c>
      <c r="E46" s="5">
        <f t="shared" ref="E46:E64" si="8">COS(B46)</f>
        <v>-0.57482394653326918</v>
      </c>
      <c r="F46" s="5">
        <f t="shared" ref="F46:F64" si="9">2*SIN(B46)</f>
        <v>-1.6365542221288205</v>
      </c>
      <c r="G46" s="5">
        <f t="shared" ref="G46:G64" si="10">ABS(C46-E46)</f>
        <v>4.2661439465332691</v>
      </c>
      <c r="H46" s="22">
        <f t="shared" ref="H46:H64" si="11">ABS(D46-F46)</f>
        <v>2.4528892221288205</v>
      </c>
      <c r="J46" s="21">
        <v>8.1999999999999993</v>
      </c>
      <c r="K46" s="36" t="e" cm="1">
        <f t="array" aca="1" ref="K46" ca="1">-nan(ind)</f>
        <v>#NAME?</v>
      </c>
      <c r="L46" s="36" t="e" cm="1">
        <f t="array" aca="1" ref="L46" ca="1">-nan(ind)</f>
        <v>#NAME?</v>
      </c>
      <c r="M46" s="5">
        <f t="shared" si="4"/>
        <v>-0.33915486098383452</v>
      </c>
      <c r="N46" s="5">
        <f t="shared" si="5"/>
        <v>1.8814611133595462</v>
      </c>
      <c r="O46" s="5" t="e">
        <f t="shared" ca="1" si="6"/>
        <v>#NAME?</v>
      </c>
      <c r="P46" s="22" t="e">
        <f t="shared" ca="1" si="7"/>
        <v>#NAME?</v>
      </c>
    </row>
    <row r="47" spans="2:30" x14ac:dyDescent="0.25">
      <c r="B47" s="21">
        <v>4.2</v>
      </c>
      <c r="C47" s="5">
        <v>3.8138999999999998</v>
      </c>
      <c r="D47" s="5">
        <v>0.82623599999999997</v>
      </c>
      <c r="E47" s="5">
        <f t="shared" si="8"/>
        <v>-0.49026082134069943</v>
      </c>
      <c r="F47" s="5">
        <f t="shared" si="9"/>
        <v>-1.7431515448271764</v>
      </c>
      <c r="G47" s="5">
        <f t="shared" si="10"/>
        <v>4.304160821340699</v>
      </c>
      <c r="H47" s="22">
        <f t="shared" si="11"/>
        <v>2.5693875448271761</v>
      </c>
      <c r="J47" s="21">
        <v>8.4</v>
      </c>
      <c r="K47" s="36" t="e" cm="1">
        <f t="array" aca="1" ref="K47" ca="1">-nan(ind)</f>
        <v>#NAME?</v>
      </c>
      <c r="L47" s="36" t="e" cm="1">
        <f t="array" aca="1" ref="L47" ca="1">-nan(ind)</f>
        <v>#NAME?</v>
      </c>
      <c r="M47" s="5">
        <f t="shared" si="4"/>
        <v>-0.51928865411668557</v>
      </c>
      <c r="N47" s="5">
        <f t="shared" si="5"/>
        <v>1.7091978161765609</v>
      </c>
      <c r="O47" s="5" t="e">
        <f t="shared" ca="1" si="6"/>
        <v>#NAME?</v>
      </c>
      <c r="P47" s="22" t="e">
        <f t="shared" ca="1" si="7"/>
        <v>#NAME?</v>
      </c>
    </row>
    <row r="48" spans="2:30" x14ac:dyDescent="0.25">
      <c r="B48" s="21">
        <v>4.3</v>
      </c>
      <c r="C48" s="5">
        <v>3.9366500000000002</v>
      </c>
      <c r="D48" s="5">
        <v>0.69002699999999995</v>
      </c>
      <c r="E48" s="5">
        <f t="shared" si="8"/>
        <v>-0.40079917207997545</v>
      </c>
      <c r="F48" s="5">
        <f t="shared" si="9"/>
        <v>-1.8323318734989098</v>
      </c>
      <c r="G48" s="5">
        <f t="shared" si="10"/>
        <v>4.3374491720799755</v>
      </c>
      <c r="H48" s="22">
        <f t="shared" si="11"/>
        <v>2.5223588734989097</v>
      </c>
      <c r="J48" s="21">
        <v>8.6</v>
      </c>
      <c r="K48" s="36" t="e" cm="1">
        <f t="array" aca="1" ref="K48" ca="1">-nan(ind)</f>
        <v>#NAME?</v>
      </c>
      <c r="L48" s="36" t="e" cm="1">
        <f t="array" aca="1" ref="L48" ca="1">-nan(ind)</f>
        <v>#NAME?</v>
      </c>
      <c r="M48" s="5">
        <f t="shared" si="4"/>
        <v>-0.67872004732001245</v>
      </c>
      <c r="N48" s="5">
        <f t="shared" si="5"/>
        <v>1.4687941957482267</v>
      </c>
      <c r="O48" s="5" t="e">
        <f t="shared" ca="1" si="6"/>
        <v>#NAME?</v>
      </c>
      <c r="P48" s="22" t="e">
        <f t="shared" ca="1" si="7"/>
        <v>#NAME?</v>
      </c>
    </row>
    <row r="49" spans="2:16" x14ac:dyDescent="0.25">
      <c r="B49" s="21">
        <v>4.4000000000000004</v>
      </c>
      <c r="C49" s="5">
        <v>4.0666799999999999</v>
      </c>
      <c r="D49" s="5">
        <v>0.40392899999999998</v>
      </c>
      <c r="E49" s="5">
        <f t="shared" si="8"/>
        <v>-0.30733286997841935</v>
      </c>
      <c r="F49" s="5">
        <f t="shared" si="9"/>
        <v>-1.903204147779032</v>
      </c>
      <c r="G49" s="5">
        <f t="shared" si="10"/>
        <v>4.3740128699784195</v>
      </c>
      <c r="H49" s="22">
        <f t="shared" si="11"/>
        <v>2.307133147779032</v>
      </c>
      <c r="J49" s="21">
        <v>8.8000000000000007</v>
      </c>
      <c r="K49" s="36" t="e" cm="1">
        <f t="array" aca="1" ref="K49" ca="1">-nan(ind)</f>
        <v>#NAME?</v>
      </c>
      <c r="L49" s="36" t="e" cm="1">
        <f t="array" aca="1" ref="L49" ca="1">-nan(ind)</f>
        <v>#NAME?</v>
      </c>
      <c r="M49" s="5">
        <f t="shared" si="4"/>
        <v>-0.81109301406165601</v>
      </c>
      <c r="N49" s="5">
        <f t="shared" si="5"/>
        <v>1.1698343857835234</v>
      </c>
      <c r="O49" s="5" t="e">
        <f t="shared" ca="1" si="6"/>
        <v>#NAME?</v>
      </c>
      <c r="P49" s="22" t="e">
        <f t="shared" ca="1" si="7"/>
        <v>#NAME?</v>
      </c>
    </row>
    <row r="50" spans="2:16" x14ac:dyDescent="0.25">
      <c r="B50" s="21">
        <v>4.5</v>
      </c>
      <c r="C50" s="5">
        <v>4.2114200000000004</v>
      </c>
      <c r="D50" s="5">
        <v>-3.1187599999999999E-2</v>
      </c>
      <c r="E50" s="5">
        <f t="shared" si="8"/>
        <v>-0.2107957994307797</v>
      </c>
      <c r="F50" s="5">
        <f t="shared" si="9"/>
        <v>-1.955060235330194</v>
      </c>
      <c r="G50" s="5">
        <f t="shared" si="10"/>
        <v>4.4222157994307798</v>
      </c>
      <c r="H50" s="22">
        <f t="shared" si="11"/>
        <v>1.923872635330194</v>
      </c>
      <c r="J50" s="21">
        <v>9</v>
      </c>
      <c r="K50" s="36" t="e" cm="1">
        <f t="array" aca="1" ref="K50" ca="1">-nan(ind)</f>
        <v>#NAME?</v>
      </c>
      <c r="L50" s="36" t="e" cm="1">
        <f t="array" aca="1" ref="L50" ca="1">-nan(ind)</f>
        <v>#NAME?</v>
      </c>
      <c r="M50" s="5">
        <f t="shared" si="4"/>
        <v>-0.91113026188467694</v>
      </c>
      <c r="N50" s="5">
        <f t="shared" si="5"/>
        <v>0.82423697048351319</v>
      </c>
      <c r="O50" s="5" t="e">
        <f t="shared" ca="1" si="6"/>
        <v>#NAME?</v>
      </c>
      <c r="P50" s="22" t="e">
        <f t="shared" ca="1" si="7"/>
        <v>#NAME?</v>
      </c>
    </row>
    <row r="51" spans="2:16" x14ac:dyDescent="0.25">
      <c r="B51" s="21">
        <v>4.5999999999999996</v>
      </c>
      <c r="C51" s="5">
        <v>4.3784299999999998</v>
      </c>
      <c r="D51" s="5">
        <v>-0.61281399999999997</v>
      </c>
      <c r="E51" s="5">
        <f t="shared" si="8"/>
        <v>-0.11215252693505487</v>
      </c>
      <c r="F51" s="5">
        <f t="shared" si="9"/>
        <v>-1.9873820072669288</v>
      </c>
      <c r="G51" s="5">
        <f t="shared" si="10"/>
        <v>4.4905825269350546</v>
      </c>
      <c r="H51" s="22">
        <f t="shared" si="11"/>
        <v>1.3745680072669288</v>
      </c>
      <c r="J51" s="21">
        <v>9.1999999999999993</v>
      </c>
      <c r="K51" s="36" t="e" cm="1">
        <f t="array" aca="1" ref="K51" ca="1">-nan(ind)</f>
        <v>#NAME?</v>
      </c>
      <c r="L51" s="36" t="e" cm="1">
        <f t="array" aca="1" ref="L51" ca="1">-nan(ind)</f>
        <v>#NAME?</v>
      </c>
      <c r="M51" s="5">
        <f t="shared" si="4"/>
        <v>-0.97484362140416358</v>
      </c>
      <c r="N51" s="5">
        <f t="shared" si="5"/>
        <v>0.44577982820049528</v>
      </c>
      <c r="O51" s="5" t="e">
        <f t="shared" ca="1" si="6"/>
        <v>#NAME?</v>
      </c>
      <c r="P51" s="22" t="e">
        <f t="shared" ca="1" si="7"/>
        <v>#NAME?</v>
      </c>
    </row>
    <row r="52" spans="2:16" x14ac:dyDescent="0.25">
      <c r="B52" s="21">
        <v>4.7</v>
      </c>
      <c r="C52" s="5">
        <v>4.5752699999999997</v>
      </c>
      <c r="D52" s="5">
        <v>-1.33952</v>
      </c>
      <c r="E52" s="5">
        <f t="shared" si="8"/>
        <v>-1.238866346289056E-2</v>
      </c>
      <c r="F52" s="5">
        <f t="shared" si="9"/>
        <v>-1.9998465151282017</v>
      </c>
      <c r="G52" s="5">
        <f t="shared" si="10"/>
        <v>4.5876586634628902</v>
      </c>
      <c r="H52" s="22">
        <f t="shared" si="11"/>
        <v>0.66032651512820162</v>
      </c>
      <c r="J52" s="21">
        <v>9.4</v>
      </c>
      <c r="K52" s="36" t="e" cm="1">
        <f t="array" aca="1" ref="K52" ca="1">-nan(ind)</f>
        <v>#NAME?</v>
      </c>
      <c r="L52" s="36" t="e" cm="1">
        <f t="array" aca="1" ref="L52" ca="1">-nan(ind)</f>
        <v>#NAME?</v>
      </c>
      <c r="M52" s="5">
        <f t="shared" si="4"/>
        <v>-0.99969304203520648</v>
      </c>
      <c r="N52" s="5">
        <f t="shared" si="5"/>
        <v>4.9550850906715529E-2</v>
      </c>
      <c r="O52" s="5" t="e">
        <f t="shared" ca="1" si="6"/>
        <v>#NAME?</v>
      </c>
      <c r="P52" s="22" t="e">
        <f t="shared" ca="1" si="7"/>
        <v>#NAME?</v>
      </c>
    </row>
    <row r="53" spans="2:16" x14ac:dyDescent="0.25">
      <c r="B53" s="21">
        <v>4.8</v>
      </c>
      <c r="C53" s="5">
        <v>4.8095600000000003</v>
      </c>
      <c r="D53" s="5">
        <v>-2.21306</v>
      </c>
      <c r="E53" s="5">
        <f t="shared" si="8"/>
        <v>8.7498983439446398E-2</v>
      </c>
      <c r="F53" s="5">
        <f t="shared" si="9"/>
        <v>-1.9923292176716814</v>
      </c>
      <c r="G53" s="5">
        <f t="shared" si="10"/>
        <v>4.7220610165605539</v>
      </c>
      <c r="H53" s="22">
        <f t="shared" si="11"/>
        <v>0.22073078232831866</v>
      </c>
      <c r="J53" s="21">
        <v>9.6</v>
      </c>
      <c r="K53" s="36" t="e" cm="1">
        <f t="array" aca="1" ref="K53" ca="1">-nan(ind)</f>
        <v>#NAME?</v>
      </c>
      <c r="L53" s="36" t="e" cm="1">
        <f t="array" aca="1" ref="L53" ca="1">-nan(ind)</f>
        <v>#NAME?</v>
      </c>
      <c r="M53" s="5">
        <f t="shared" si="4"/>
        <v>-0.98468785579412699</v>
      </c>
      <c r="N53" s="5">
        <f t="shared" si="5"/>
        <v>-0.3486535624459593</v>
      </c>
      <c r="O53" s="5" t="e">
        <f t="shared" ca="1" si="6"/>
        <v>#NAME?</v>
      </c>
      <c r="P53" s="22" t="e">
        <f t="shared" ca="1" si="7"/>
        <v>#NAME?</v>
      </c>
    </row>
    <row r="54" spans="2:16" x14ac:dyDescent="0.25">
      <c r="B54" s="21">
        <v>4.9000000000000004</v>
      </c>
      <c r="C54" s="5">
        <v>5.0891299999999999</v>
      </c>
      <c r="D54" s="5">
        <v>-3.2397800000000001</v>
      </c>
      <c r="E54" s="5">
        <f t="shared" si="8"/>
        <v>0.18651236942257576</v>
      </c>
      <c r="F54" s="5">
        <f t="shared" si="9"/>
        <v>-1.964905225248665</v>
      </c>
      <c r="G54" s="5">
        <f t="shared" si="10"/>
        <v>4.9026176305774243</v>
      </c>
      <c r="H54" s="22">
        <f t="shared" si="11"/>
        <v>1.2748747747513351</v>
      </c>
      <c r="J54" s="21">
        <v>9.8000000000000007</v>
      </c>
      <c r="K54" s="36" t="e" cm="1">
        <f t="array" aca="1" ref="K54" ca="1">-nan(ind)</f>
        <v>#NAME?</v>
      </c>
      <c r="L54" s="36" t="e" cm="1">
        <f t="array" aca="1" ref="L54" ca="1">-nan(ind)</f>
        <v>#NAME?</v>
      </c>
      <c r="M54" s="5">
        <f t="shared" si="4"/>
        <v>-0.93042627210475326</v>
      </c>
      <c r="N54" s="5">
        <f t="shared" si="5"/>
        <v>-0.73295825850385676</v>
      </c>
      <c r="O54" s="5" t="e">
        <f t="shared" ca="1" si="6"/>
        <v>#NAME?</v>
      </c>
      <c r="P54" s="22" t="e">
        <f t="shared" ca="1" si="7"/>
        <v>#NAME?</v>
      </c>
    </row>
    <row r="55" spans="2:16" ht="15.75" thickBot="1" x14ac:dyDescent="0.3">
      <c r="B55" s="21">
        <v>5</v>
      </c>
      <c r="C55" s="5">
        <v>5.4222000000000001</v>
      </c>
      <c r="D55" s="5">
        <v>-4.4312500000000004</v>
      </c>
      <c r="E55" s="5">
        <f t="shared" si="8"/>
        <v>0.28366218546322625</v>
      </c>
      <c r="F55" s="5">
        <f t="shared" si="9"/>
        <v>-1.9178485493262769</v>
      </c>
      <c r="G55" s="5">
        <f t="shared" si="10"/>
        <v>5.1385378145367735</v>
      </c>
      <c r="H55" s="22">
        <f t="shared" si="11"/>
        <v>2.5134014506737232</v>
      </c>
      <c r="J55" s="23">
        <v>10</v>
      </c>
      <c r="K55" s="37" t="e" cm="1">
        <f t="array" aca="1" ref="K55" ca="1">-nan(ind)</f>
        <v>#NAME?</v>
      </c>
      <c r="L55" s="37" t="e" cm="1">
        <f t="array" aca="1" ref="L55" ca="1">-nan(ind)</f>
        <v>#NAME?</v>
      </c>
      <c r="M55" s="24">
        <f t="shared" si="4"/>
        <v>-0.83907152907645244</v>
      </c>
      <c r="N55" s="24">
        <f t="shared" si="5"/>
        <v>-1.0880422217787395</v>
      </c>
      <c r="O55" s="24" t="e">
        <f t="shared" ca="1" si="6"/>
        <v>#NAME?</v>
      </c>
      <c r="P55" s="25" t="e">
        <f t="shared" ca="1" si="7"/>
        <v>#NAME?</v>
      </c>
    </row>
    <row r="56" spans="2:16" x14ac:dyDescent="0.25">
      <c r="B56" s="21">
        <v>5.0999999999999996</v>
      </c>
      <c r="C56" s="5">
        <v>5.8176199999999998</v>
      </c>
      <c r="D56" s="5">
        <v>-5.8041499999999999</v>
      </c>
      <c r="E56" s="5">
        <f t="shared" si="8"/>
        <v>0.37797774271298024</v>
      </c>
      <c r="F56" s="5">
        <f t="shared" si="9"/>
        <v>-1.8516293646554649</v>
      </c>
      <c r="G56" s="5">
        <f t="shared" si="10"/>
        <v>5.4396422572870193</v>
      </c>
      <c r="H56" s="22">
        <f t="shared" si="11"/>
        <v>3.952520635344535</v>
      </c>
    </row>
    <row r="57" spans="2:16" ht="15.75" thickBot="1" x14ac:dyDescent="0.3">
      <c r="B57" s="21">
        <v>5.2</v>
      </c>
      <c r="C57" s="5">
        <v>6.2851100000000004</v>
      </c>
      <c r="D57" s="5">
        <v>-7.37906</v>
      </c>
      <c r="E57" s="5">
        <f t="shared" si="8"/>
        <v>0.46851667130037711</v>
      </c>
      <c r="F57" s="5">
        <f t="shared" si="9"/>
        <v>-1.7669093114403063</v>
      </c>
      <c r="G57" s="5">
        <f t="shared" si="10"/>
        <v>5.8165933286996232</v>
      </c>
      <c r="H57" s="22">
        <f t="shared" si="11"/>
        <v>5.6121506885596935</v>
      </c>
    </row>
    <row r="58" spans="2:16" ht="16.5" customHeight="1" x14ac:dyDescent="0.25">
      <c r="B58" s="21">
        <v>5.3</v>
      </c>
      <c r="C58" s="5">
        <v>6.8353900000000003</v>
      </c>
      <c r="D58" s="5">
        <v>-9.1778499999999994</v>
      </c>
      <c r="E58" s="5">
        <f t="shared" si="8"/>
        <v>0.55437433617916076</v>
      </c>
      <c r="F58" s="5">
        <f t="shared" si="9"/>
        <v>-1.6645348844478025</v>
      </c>
      <c r="G58" s="5">
        <f t="shared" si="10"/>
        <v>6.2810156638208392</v>
      </c>
      <c r="H58" s="22">
        <f t="shared" si="11"/>
        <v>7.5133151155521967</v>
      </c>
      <c r="J58" s="50" t="s">
        <v>26</v>
      </c>
      <c r="K58" s="51"/>
      <c r="L58" s="51"/>
      <c r="M58" s="51"/>
      <c r="N58" s="51"/>
      <c r="O58" s="51"/>
      <c r="P58" s="52"/>
    </row>
    <row r="59" spans="2:16" ht="15.75" thickBot="1" x14ac:dyDescent="0.3">
      <c r="B59" s="21">
        <v>5.4</v>
      </c>
      <c r="C59" s="5">
        <v>7.4802499999999998</v>
      </c>
      <c r="D59" s="5">
        <v>-11.2189</v>
      </c>
      <c r="E59" s="5">
        <f t="shared" si="8"/>
        <v>0.63469287594263468</v>
      </c>
      <c r="F59" s="5">
        <f t="shared" si="9"/>
        <v>-1.5455289751119743</v>
      </c>
      <c r="G59" s="5">
        <f t="shared" si="10"/>
        <v>6.8455571240573647</v>
      </c>
      <c r="H59" s="22">
        <f t="shared" si="11"/>
        <v>9.6733710248880254</v>
      </c>
      <c r="J59" s="53"/>
      <c r="K59" s="54"/>
      <c r="L59" s="54"/>
      <c r="M59" s="54"/>
      <c r="N59" s="54"/>
      <c r="O59" s="54"/>
      <c r="P59" s="55"/>
    </row>
    <row r="60" spans="2:16" x14ac:dyDescent="0.25">
      <c r="B60" s="21">
        <v>5.5</v>
      </c>
      <c r="C60" s="5">
        <v>8.2323299999999993</v>
      </c>
      <c r="D60" s="5">
        <v>-13.509600000000001</v>
      </c>
      <c r="E60" s="5">
        <f t="shared" si="8"/>
        <v>0.70866977429125999</v>
      </c>
      <c r="F60" s="5">
        <f t="shared" si="9"/>
        <v>-1.4110806511407838</v>
      </c>
      <c r="G60" s="5">
        <f t="shared" si="10"/>
        <v>7.5236602257087393</v>
      </c>
      <c r="H60" s="22">
        <f t="shared" si="11"/>
        <v>12.098519348859217</v>
      </c>
      <c r="J60" s="41"/>
      <c r="K60" s="42"/>
      <c r="L60" s="42"/>
      <c r="M60" s="42"/>
      <c r="N60" s="42"/>
      <c r="O60" s="42"/>
      <c r="P60" s="43"/>
    </row>
    <row r="61" spans="2:16" x14ac:dyDescent="0.25">
      <c r="B61" s="21">
        <v>5.6</v>
      </c>
      <c r="C61" s="5">
        <v>9.1045599999999993</v>
      </c>
      <c r="D61" s="5">
        <v>-16.0349</v>
      </c>
      <c r="E61" s="5">
        <f t="shared" si="8"/>
        <v>0.77556587851024961</v>
      </c>
      <c r="F61" s="5">
        <f t="shared" si="9"/>
        <v>-1.2625332757446432</v>
      </c>
      <c r="G61" s="5">
        <f t="shared" si="10"/>
        <v>8.3289941214897496</v>
      </c>
      <c r="H61" s="22">
        <f t="shared" si="11"/>
        <v>14.772366724255358</v>
      </c>
      <c r="J61" s="44"/>
      <c r="K61" s="45"/>
      <c r="L61" s="45"/>
      <c r="M61" s="45"/>
      <c r="N61" s="45"/>
      <c r="O61" s="45"/>
      <c r="P61" s="46"/>
    </row>
    <row r="62" spans="2:16" x14ac:dyDescent="0.25">
      <c r="B62" s="21">
        <v>5.7</v>
      </c>
      <c r="C62" s="5">
        <v>10.109</v>
      </c>
      <c r="D62" s="5">
        <v>-18.742799999999999</v>
      </c>
      <c r="E62" s="5">
        <f t="shared" si="8"/>
        <v>0.83471278483915978</v>
      </c>
      <c r="F62" s="5">
        <f t="shared" si="9"/>
        <v>-1.1013710851952752</v>
      </c>
      <c r="G62" s="5">
        <f t="shared" si="10"/>
        <v>9.2742872151608395</v>
      </c>
      <c r="H62" s="22">
        <f t="shared" si="11"/>
        <v>17.641428914804724</v>
      </c>
      <c r="J62" s="44"/>
      <c r="K62" s="45"/>
      <c r="L62" s="45"/>
      <c r="M62" s="45"/>
      <c r="N62" s="45"/>
      <c r="O62" s="45"/>
      <c r="P62" s="46"/>
    </row>
    <row r="63" spans="2:16" x14ac:dyDescent="0.25">
      <c r="B63" s="21">
        <v>5.8</v>
      </c>
      <c r="C63" s="5">
        <v>11.2552</v>
      </c>
      <c r="D63" s="5">
        <v>-21.529199999999999</v>
      </c>
      <c r="E63" s="5">
        <f t="shared" si="8"/>
        <v>0.88551951694131892</v>
      </c>
      <c r="F63" s="5">
        <f t="shared" si="9"/>
        <v>-0.92920435882751473</v>
      </c>
      <c r="G63" s="5">
        <f t="shared" si="10"/>
        <v>10.369680483058682</v>
      </c>
      <c r="H63" s="22">
        <f t="shared" si="11"/>
        <v>20.599995641172484</v>
      </c>
      <c r="J63" s="44"/>
      <c r="K63" s="45"/>
      <c r="L63" s="45"/>
      <c r="M63" s="45"/>
      <c r="N63" s="45"/>
      <c r="O63" s="45"/>
      <c r="P63" s="46"/>
    </row>
    <row r="64" spans="2:16" x14ac:dyDescent="0.25">
      <c r="B64" s="21">
        <v>5.9</v>
      </c>
      <c r="C64" s="5">
        <v>12.5472</v>
      </c>
      <c r="D64" s="5">
        <v>-24.227799999999998</v>
      </c>
      <c r="E64" s="5">
        <f t="shared" si="8"/>
        <v>0.92747843074403591</v>
      </c>
      <c r="F64" s="5">
        <f t="shared" si="9"/>
        <v>-0.74775332966047203</v>
      </c>
      <c r="G64" s="5">
        <f t="shared" si="10"/>
        <v>11.619721569255963</v>
      </c>
      <c r="H64" s="22">
        <f t="shared" si="11"/>
        <v>23.480046670339526</v>
      </c>
      <c r="J64" s="44"/>
      <c r="K64" s="45"/>
      <c r="L64" s="45"/>
      <c r="M64" s="45"/>
      <c r="N64" s="45"/>
      <c r="O64" s="45"/>
      <c r="P64" s="46"/>
    </row>
    <row r="65" spans="2:30" x14ac:dyDescent="0.25">
      <c r="B65" s="21">
        <v>6</v>
      </c>
      <c r="C65" s="5">
        <v>13.981</v>
      </c>
      <c r="D65" s="5">
        <v>-26.6175</v>
      </c>
      <c r="E65" s="5">
        <f t="shared" ref="E65:E66" si="12">COS(B65)</f>
        <v>0.96017028665036597</v>
      </c>
      <c r="F65" s="5">
        <f t="shared" ref="F65:F66" si="13">2*SIN(B65)</f>
        <v>-0.55883099639785172</v>
      </c>
      <c r="G65" s="5">
        <f t="shared" ref="G65:G66" si="14">ABS(C65-E65)</f>
        <v>13.020829713349634</v>
      </c>
      <c r="H65" s="22">
        <f t="shared" ref="H65:H66" si="15">ABS(D65-F65)</f>
        <v>26.058669003602148</v>
      </c>
      <c r="J65" s="44"/>
      <c r="K65" s="45"/>
      <c r="L65" s="45"/>
      <c r="M65" s="45"/>
      <c r="N65" s="45"/>
      <c r="O65" s="45"/>
      <c r="P65" s="46"/>
    </row>
    <row r="66" spans="2:30" x14ac:dyDescent="0.25">
      <c r="B66" s="21">
        <v>6.1</v>
      </c>
      <c r="C66" s="5">
        <v>15.541499999999999</v>
      </c>
      <c r="D66" s="5">
        <v>-28.460599999999999</v>
      </c>
      <c r="E66" s="5">
        <f t="shared" si="12"/>
        <v>0.98326843844258449</v>
      </c>
      <c r="F66" s="5">
        <f t="shared" si="13"/>
        <v>-0.36432500854419175</v>
      </c>
      <c r="G66" s="5">
        <f t="shared" si="14"/>
        <v>14.558231561557415</v>
      </c>
      <c r="H66" s="22">
        <f t="shared" si="15"/>
        <v>28.096274991455807</v>
      </c>
      <c r="J66" s="44"/>
      <c r="K66" s="45"/>
      <c r="L66" s="45"/>
      <c r="M66" s="45"/>
      <c r="N66" s="45"/>
      <c r="O66" s="45"/>
      <c r="P66" s="46"/>
    </row>
    <row r="67" spans="2:30" x14ac:dyDescent="0.25">
      <c r="B67" s="21">
        <v>6.2</v>
      </c>
      <c r="C67" s="5">
        <v>17.201799999999999</v>
      </c>
      <c r="D67" s="5">
        <v>-29.5791</v>
      </c>
      <c r="E67" s="5">
        <f t="shared" ref="E67:E105" si="16">COS(B67)</f>
        <v>0.9965420970232175</v>
      </c>
      <c r="F67" s="5">
        <f t="shared" ref="F67:F105" si="17">2*SIN(B67)</f>
        <v>-0.16617880563499279</v>
      </c>
      <c r="G67" s="5">
        <f t="shared" ref="G67:G105" si="18">ABS(C67-E67)</f>
        <v>16.205257902976783</v>
      </c>
      <c r="H67" s="22">
        <f t="shared" ref="H67:H105" si="19">ABS(D67-F67)</f>
        <v>29.412921194365008</v>
      </c>
      <c r="J67" s="44"/>
      <c r="K67" s="45"/>
      <c r="L67" s="45"/>
      <c r="M67" s="45"/>
      <c r="N67" s="45"/>
      <c r="O67" s="45"/>
      <c r="P67" s="46"/>
    </row>
    <row r="68" spans="2:30" ht="15.75" thickBot="1" x14ac:dyDescent="0.3">
      <c r="B68" s="21">
        <v>6.3</v>
      </c>
      <c r="C68" s="5">
        <v>18.926200000000001</v>
      </c>
      <c r="D68" s="5">
        <v>-29.953199999999999</v>
      </c>
      <c r="E68" s="5">
        <f t="shared" si="16"/>
        <v>0.9998586363834151</v>
      </c>
      <c r="F68" s="5">
        <f t="shared" si="17"/>
        <v>3.3627800968699426E-2</v>
      </c>
      <c r="G68" s="5">
        <f t="shared" si="18"/>
        <v>17.926341363616586</v>
      </c>
      <c r="H68" s="22">
        <f t="shared" si="19"/>
        <v>29.986827800968697</v>
      </c>
      <c r="J68" s="47"/>
      <c r="K68" s="48"/>
      <c r="L68" s="48"/>
      <c r="M68" s="48"/>
      <c r="N68" s="48"/>
      <c r="O68" s="48"/>
      <c r="P68" s="49"/>
    </row>
    <row r="69" spans="2:30" x14ac:dyDescent="0.25">
      <c r="B69" s="21">
        <v>6.4</v>
      </c>
      <c r="C69" s="5">
        <v>20.677700000000002</v>
      </c>
      <c r="D69" s="5">
        <v>-29.790600000000001</v>
      </c>
      <c r="E69" s="5">
        <f t="shared" si="16"/>
        <v>0.99318491875819259</v>
      </c>
      <c r="F69" s="5">
        <f t="shared" si="17"/>
        <v>0.23309840970098727</v>
      </c>
      <c r="G69" s="5">
        <f t="shared" si="18"/>
        <v>19.684515081241809</v>
      </c>
      <c r="H69" s="22">
        <f t="shared" si="19"/>
        <v>30.023698409700987</v>
      </c>
      <c r="J69" s="65" t="s">
        <v>43</v>
      </c>
      <c r="K69" s="66"/>
      <c r="L69" s="66"/>
      <c r="M69" s="66"/>
      <c r="N69" s="66"/>
      <c r="O69" s="66"/>
      <c r="P69" s="67"/>
      <c r="S69" s="74" t="s">
        <v>22</v>
      </c>
      <c r="T69" s="74"/>
      <c r="U69" s="74" t="s">
        <v>44</v>
      </c>
      <c r="V69" s="74"/>
      <c r="W69" s="74" t="s">
        <v>45</v>
      </c>
      <c r="X69" s="74"/>
      <c r="Y69" s="74" t="s">
        <v>37</v>
      </c>
      <c r="Z69" s="74"/>
      <c r="AA69" s="74" t="s">
        <v>20</v>
      </c>
      <c r="AB69" s="74"/>
      <c r="AC69" s="74"/>
      <c r="AD69" s="74"/>
    </row>
    <row r="70" spans="2:30" ht="15.75" thickBot="1" x14ac:dyDescent="0.3">
      <c r="B70" s="21">
        <v>6.5</v>
      </c>
      <c r="C70" s="5">
        <v>22.4297</v>
      </c>
      <c r="D70" s="5">
        <v>-29.508199999999999</v>
      </c>
      <c r="E70" s="5">
        <f t="shared" si="16"/>
        <v>0.97658762572802349</v>
      </c>
      <c r="F70" s="5">
        <f t="shared" si="17"/>
        <v>0.43023997617563103</v>
      </c>
      <c r="G70" s="5">
        <f t="shared" si="18"/>
        <v>21.453112374271978</v>
      </c>
      <c r="H70" s="22">
        <f t="shared" si="19"/>
        <v>29.93843997617563</v>
      </c>
      <c r="J70" s="87"/>
      <c r="K70" s="88"/>
      <c r="L70" s="88"/>
      <c r="M70" s="88"/>
      <c r="N70" s="88"/>
      <c r="O70" s="88"/>
      <c r="P70" s="89"/>
      <c r="S70" s="74"/>
      <c r="T70" s="74"/>
      <c r="U70" s="74"/>
      <c r="V70" s="74"/>
      <c r="W70" s="74"/>
      <c r="X70" s="74"/>
      <c r="Y70" s="74"/>
      <c r="Z70" s="74"/>
      <c r="AA70" s="74" t="s">
        <v>21</v>
      </c>
      <c r="AB70" s="74"/>
      <c r="AC70" s="74" t="s">
        <v>38</v>
      </c>
      <c r="AD70" s="74"/>
    </row>
    <row r="71" spans="2:30" x14ac:dyDescent="0.25">
      <c r="B71" s="21">
        <v>6.6</v>
      </c>
      <c r="C71" s="5">
        <v>24.1755</v>
      </c>
      <c r="D71" s="5">
        <v>-29.604800000000001</v>
      </c>
      <c r="E71" s="5">
        <f t="shared" si="16"/>
        <v>0.9502325919585296</v>
      </c>
      <c r="F71" s="5">
        <f t="shared" si="17"/>
        <v>0.62308272702675571</v>
      </c>
      <c r="G71" s="5">
        <f t="shared" si="18"/>
        <v>23.225267408041471</v>
      </c>
      <c r="H71" s="22">
        <f t="shared" si="19"/>
        <v>30.227882727026756</v>
      </c>
      <c r="J71" s="41"/>
      <c r="K71" s="42"/>
      <c r="L71" s="42"/>
      <c r="M71" s="42"/>
      <c r="N71" s="42"/>
      <c r="O71" s="42"/>
      <c r="P71" s="43"/>
      <c r="S71" s="73">
        <f>MAX(H5:H90)</f>
        <v>1157.8408021838234</v>
      </c>
      <c r="T71" s="73"/>
      <c r="U71" s="73">
        <f>MAX(P5:P35)</f>
        <v>8.7777115448271772</v>
      </c>
      <c r="V71" s="73"/>
      <c r="W71" s="73">
        <f>AVERAGE(H5:H90)</f>
        <v>53.719519294643568</v>
      </c>
      <c r="X71" s="73"/>
      <c r="Y71" s="73">
        <f>AVERAGE(P5:P35)</f>
        <v>3.5646510447520421</v>
      </c>
      <c r="Z71" s="73"/>
      <c r="AA71" s="73">
        <f>S71/U71</f>
        <v>131.90690947985803</v>
      </c>
      <c r="AB71" s="73"/>
      <c r="AC71" s="73">
        <f>W71/Y71</f>
        <v>15.070063975471212</v>
      </c>
      <c r="AD71" s="73"/>
    </row>
    <row r="72" spans="2:30" ht="15.75" thickBot="1" x14ac:dyDescent="0.3">
      <c r="B72" s="21">
        <v>6.7</v>
      </c>
      <c r="C72" s="5">
        <v>25.933199999999999</v>
      </c>
      <c r="D72" s="5">
        <v>-30.482500000000002</v>
      </c>
      <c r="E72" s="5">
        <f t="shared" si="16"/>
        <v>0.91438314823531941</v>
      </c>
      <c r="F72" s="5">
        <f t="shared" si="17"/>
        <v>0.8096998412331966</v>
      </c>
      <c r="G72" s="5">
        <f t="shared" si="18"/>
        <v>25.018816851764679</v>
      </c>
      <c r="H72" s="22">
        <f t="shared" si="19"/>
        <v>31.292199841233199</v>
      </c>
      <c r="J72" s="47"/>
      <c r="K72" s="48"/>
      <c r="L72" s="48"/>
      <c r="M72" s="48"/>
      <c r="N72" s="48"/>
      <c r="O72" s="48"/>
      <c r="P72" s="49"/>
      <c r="S72" s="129">
        <f>MAX(H5:H65)</f>
        <v>26.058669003602148</v>
      </c>
      <c r="T72" s="129"/>
      <c r="U72" s="73"/>
      <c r="V72" s="73"/>
      <c r="W72" s="129">
        <f>AVERAGE(H5:H65)</f>
        <v>3.2504010908203913</v>
      </c>
      <c r="X72" s="129"/>
      <c r="Y72" s="73"/>
      <c r="Z72" s="73"/>
      <c r="AA72" s="129">
        <f>S72/U71</f>
        <v>2.9687315276336315</v>
      </c>
      <c r="AB72" s="129"/>
      <c r="AC72" s="129">
        <f>Y71/W72</f>
        <v>1.0966803619464498</v>
      </c>
      <c r="AD72" s="129"/>
    </row>
    <row r="73" spans="2:30" x14ac:dyDescent="0.25">
      <c r="B73" s="21">
        <v>6.8</v>
      </c>
      <c r="C73" s="5">
        <v>27.740600000000001</v>
      </c>
      <c r="D73" s="5">
        <v>-32.308100000000003</v>
      </c>
      <c r="E73" s="5">
        <f t="shared" si="16"/>
        <v>0.86939749034982527</v>
      </c>
      <c r="F73" s="5">
        <f t="shared" si="17"/>
        <v>0.98822670227721632</v>
      </c>
      <c r="G73" s="5">
        <f t="shared" si="18"/>
        <v>26.871202509650175</v>
      </c>
      <c r="H73" s="22">
        <f t="shared" si="19"/>
        <v>33.29632670227722</v>
      </c>
    </row>
    <row r="74" spans="2:30" x14ac:dyDescent="0.25">
      <c r="B74" s="21">
        <v>6.9</v>
      </c>
      <c r="C74" s="5">
        <v>29.6435</v>
      </c>
      <c r="D74" s="5">
        <v>-34.963099999999997</v>
      </c>
      <c r="E74" s="5">
        <f t="shared" si="16"/>
        <v>0.81572510012535682</v>
      </c>
      <c r="F74" s="5">
        <f t="shared" si="17"/>
        <v>1.1568795287764002</v>
      </c>
      <c r="G74" s="5">
        <f t="shared" si="18"/>
        <v>28.827774899874644</v>
      </c>
      <c r="H74" s="22">
        <f t="shared" si="19"/>
        <v>36.119979528776398</v>
      </c>
    </row>
    <row r="75" spans="2:30" x14ac:dyDescent="0.25">
      <c r="B75" s="21">
        <v>7</v>
      </c>
      <c r="C75" s="5">
        <v>31.682600000000001</v>
      </c>
      <c r="D75" s="5">
        <v>-38.066499999999998</v>
      </c>
      <c r="E75" s="5">
        <f t="shared" si="16"/>
        <v>0.7539022543433046</v>
      </c>
      <c r="F75" s="5">
        <f t="shared" si="17"/>
        <v>1.3139731974375781</v>
      </c>
      <c r="G75" s="5">
        <f t="shared" si="18"/>
        <v>30.928697745656695</v>
      </c>
      <c r="H75" s="22">
        <f t="shared" si="19"/>
        <v>39.380473197437574</v>
      </c>
    </row>
    <row r="76" spans="2:30" x14ac:dyDescent="0.25">
      <c r="B76" s="21">
        <v>7.1</v>
      </c>
      <c r="C76" s="5">
        <v>33.879600000000003</v>
      </c>
      <c r="D76" s="5">
        <v>-41.040300000000002</v>
      </c>
      <c r="E76" s="5">
        <f t="shared" si="16"/>
        <v>0.6845466664428066</v>
      </c>
      <c r="F76" s="5">
        <f t="shared" si="17"/>
        <v>1.4579380802517519</v>
      </c>
      <c r="G76" s="5">
        <f t="shared" si="18"/>
        <v>33.195053333557198</v>
      </c>
      <c r="H76" s="22">
        <f t="shared" si="19"/>
        <v>42.498238080251753</v>
      </c>
    </row>
    <row r="77" spans="2:30" x14ac:dyDescent="0.25">
      <c r="B77" s="21">
        <v>7.2</v>
      </c>
      <c r="C77" s="5">
        <v>36.228200000000001</v>
      </c>
      <c r="D77" s="5">
        <v>-43.235799999999998</v>
      </c>
      <c r="E77" s="5">
        <f t="shared" si="16"/>
        <v>0.60835131453225455</v>
      </c>
      <c r="F77" s="5">
        <f t="shared" si="17"/>
        <v>1.5873357276983062</v>
      </c>
      <c r="G77" s="5">
        <f t="shared" si="18"/>
        <v>35.619848685467744</v>
      </c>
      <c r="H77" s="22">
        <f t="shared" si="19"/>
        <v>44.8231357276983</v>
      </c>
    </row>
    <row r="78" spans="2:30" x14ac:dyDescent="0.25">
      <c r="B78" s="21">
        <v>7.3</v>
      </c>
      <c r="C78" s="5">
        <v>38.6905</v>
      </c>
      <c r="D78" s="5">
        <v>-44.186300000000003</v>
      </c>
      <c r="E78" s="5">
        <f t="shared" si="16"/>
        <v>0.52607751738110531</v>
      </c>
      <c r="F78" s="5">
        <f t="shared" si="17"/>
        <v>1.7008732412571288</v>
      </c>
      <c r="G78" s="5">
        <f t="shared" si="18"/>
        <v>38.164422482618896</v>
      </c>
      <c r="H78" s="22">
        <f t="shared" si="19"/>
        <v>45.88717324125713</v>
      </c>
    </row>
    <row r="79" spans="2:30" x14ac:dyDescent="0.25">
      <c r="B79" s="21">
        <v>7.4</v>
      </c>
      <c r="C79" s="5">
        <v>41.205599999999997</v>
      </c>
      <c r="D79" s="5">
        <v>-44.038699999999999</v>
      </c>
      <c r="E79" s="5">
        <f t="shared" si="16"/>
        <v>0.43854732757439036</v>
      </c>
      <c r="F79" s="5">
        <f t="shared" si="17"/>
        <v>1.7974161916232538</v>
      </c>
      <c r="G79" s="5">
        <f t="shared" si="18"/>
        <v>40.767052672425606</v>
      </c>
      <c r="H79" s="22">
        <f t="shared" si="19"/>
        <v>45.836116191623255</v>
      </c>
    </row>
    <row r="80" spans="2:30" x14ac:dyDescent="0.25">
      <c r="B80" s="21">
        <v>7.5</v>
      </c>
      <c r="C80" s="5">
        <v>43.719499999999996</v>
      </c>
      <c r="D80" s="5">
        <v>-44.0321</v>
      </c>
      <c r="E80" s="5">
        <f t="shared" si="16"/>
        <v>0.34663531783502582</v>
      </c>
      <c r="F80" s="5">
        <f t="shared" si="17"/>
        <v>1.8759999535494778</v>
      </c>
      <c r="G80" s="5">
        <f t="shared" si="18"/>
        <v>43.372864682164973</v>
      </c>
      <c r="H80" s="22">
        <f t="shared" si="19"/>
        <v>45.908099953549481</v>
      </c>
    </row>
    <row r="81" spans="2:8" x14ac:dyDescent="0.25">
      <c r="B81" s="21">
        <v>7.6</v>
      </c>
      <c r="C81" s="5">
        <v>46.238799999999998</v>
      </c>
      <c r="D81" s="5">
        <v>-46.544499999999999</v>
      </c>
      <c r="E81" s="5">
        <f t="shared" si="16"/>
        <v>0.2512598425822557</v>
      </c>
      <c r="F81" s="5">
        <f t="shared" si="17"/>
        <v>1.9358393440629726</v>
      </c>
      <c r="G81" s="5">
        <f t="shared" si="18"/>
        <v>45.98754015741774</v>
      </c>
      <c r="H81" s="22">
        <f t="shared" si="19"/>
        <v>48.480339344062969</v>
      </c>
    </row>
    <row r="82" spans="2:8" x14ac:dyDescent="0.25">
      <c r="B82" s="21">
        <v>7.7</v>
      </c>
      <c r="C82" s="5">
        <v>48.886200000000002</v>
      </c>
      <c r="D82" s="5">
        <v>-53.976199999999999</v>
      </c>
      <c r="E82" s="5">
        <f t="shared" si="16"/>
        <v>0.15337386203786435</v>
      </c>
      <c r="F82" s="5">
        <f t="shared" si="17"/>
        <v>1.9763364677540007</v>
      </c>
      <c r="G82" s="5">
        <f t="shared" si="18"/>
        <v>48.732826137962135</v>
      </c>
      <c r="H82" s="22">
        <f t="shared" si="19"/>
        <v>55.952536467754001</v>
      </c>
    </row>
    <row r="83" spans="2:8" x14ac:dyDescent="0.25">
      <c r="B83" s="21">
        <v>7.8</v>
      </c>
      <c r="C83" s="5">
        <v>51.901499999999999</v>
      </c>
      <c r="D83" s="5">
        <v>-65.959900000000005</v>
      </c>
      <c r="E83" s="5">
        <f t="shared" si="16"/>
        <v>5.395542056264975E-2</v>
      </c>
      <c r="F83" s="5">
        <f t="shared" si="17"/>
        <v>1.99708669074921</v>
      </c>
      <c r="G83" s="5">
        <f t="shared" si="18"/>
        <v>51.847544579437347</v>
      </c>
      <c r="H83" s="22">
        <f t="shared" si="19"/>
        <v>67.956986690749218</v>
      </c>
    </row>
    <row r="84" spans="2:8" x14ac:dyDescent="0.25">
      <c r="B84" s="21">
        <v>7.9</v>
      </c>
      <c r="C84" s="5">
        <v>55.507399999999997</v>
      </c>
      <c r="D84" s="5">
        <v>-74.472499999999997</v>
      </c>
      <c r="E84" s="5">
        <f t="shared" si="16"/>
        <v>-4.6002125639536949E-2</v>
      </c>
      <c r="F84" s="5">
        <f t="shared" si="17"/>
        <v>1.997882683679544</v>
      </c>
      <c r="G84" s="5">
        <f t="shared" si="18"/>
        <v>55.553402125639536</v>
      </c>
      <c r="H84" s="22">
        <f t="shared" si="19"/>
        <v>76.470382683679546</v>
      </c>
    </row>
    <row r="85" spans="2:8" x14ac:dyDescent="0.25">
      <c r="B85" s="21">
        <v>8</v>
      </c>
      <c r="C85" s="5">
        <v>59.5351</v>
      </c>
      <c r="D85" s="5">
        <v>-54.616300000000003</v>
      </c>
      <c r="E85" s="5">
        <f t="shared" si="16"/>
        <v>-0.14550003380861354</v>
      </c>
      <c r="F85" s="5">
        <f t="shared" si="17"/>
        <v>1.9787164932467636</v>
      </c>
      <c r="G85" s="5">
        <f t="shared" si="18"/>
        <v>59.680600033808616</v>
      </c>
      <c r="H85" s="22">
        <f t="shared" si="19"/>
        <v>56.595016493246767</v>
      </c>
    </row>
    <row r="86" spans="2:8" x14ac:dyDescent="0.25">
      <c r="B86" s="21">
        <v>8.1</v>
      </c>
      <c r="C86" s="5">
        <v>62.600499999999997</v>
      </c>
      <c r="D86" s="5">
        <v>53.002899999999997</v>
      </c>
      <c r="E86" s="5">
        <f t="shared" si="16"/>
        <v>-0.24354415373579111</v>
      </c>
      <c r="F86" s="5">
        <f t="shared" si="17"/>
        <v>1.9397796216901726</v>
      </c>
      <c r="G86" s="5">
        <f t="shared" si="18"/>
        <v>62.844044153735787</v>
      </c>
      <c r="H86" s="22">
        <f t="shared" si="19"/>
        <v>51.063120378309826</v>
      </c>
    </row>
    <row r="87" spans="2:8" x14ac:dyDescent="0.25">
      <c r="B87" s="21">
        <v>8.1999999999999993</v>
      </c>
      <c r="C87" s="5">
        <v>60.420200000000001</v>
      </c>
      <c r="D87" s="5">
        <v>351.642</v>
      </c>
      <c r="E87" s="5">
        <f t="shared" si="16"/>
        <v>-0.33915486098383452</v>
      </c>
      <c r="F87" s="5">
        <f t="shared" si="17"/>
        <v>1.8814611133595462</v>
      </c>
      <c r="G87" s="5">
        <f t="shared" si="18"/>
        <v>60.759354860983834</v>
      </c>
      <c r="H87" s="22">
        <f t="shared" si="19"/>
        <v>349.76053888664046</v>
      </c>
    </row>
    <row r="88" spans="2:8" x14ac:dyDescent="0.25">
      <c r="B88" s="21">
        <v>8.3000000000000007</v>
      </c>
      <c r="C88" s="5">
        <v>43.6648</v>
      </c>
      <c r="D88" s="5">
        <v>858.85799999999995</v>
      </c>
      <c r="E88" s="5">
        <f t="shared" si="16"/>
        <v>-0.43137684497062079</v>
      </c>
      <c r="F88" s="5">
        <f t="shared" si="17"/>
        <v>1.8043436675125866</v>
      </c>
      <c r="G88" s="5">
        <f t="shared" si="18"/>
        <v>44.096176844970621</v>
      </c>
      <c r="H88" s="22">
        <f t="shared" si="19"/>
        <v>857.05365633248732</v>
      </c>
    </row>
    <row r="89" spans="2:8" x14ac:dyDescent="0.25">
      <c r="B89" s="21">
        <v>8.4</v>
      </c>
      <c r="C89" s="5">
        <v>2.10318</v>
      </c>
      <c r="D89" s="5">
        <v>1159.55</v>
      </c>
      <c r="E89" s="5">
        <f t="shared" si="16"/>
        <v>-0.51928865411668557</v>
      </c>
      <c r="F89" s="5">
        <f t="shared" si="17"/>
        <v>1.7091978161765609</v>
      </c>
      <c r="G89" s="5">
        <f t="shared" si="18"/>
        <v>2.6224686541166857</v>
      </c>
      <c r="H89" s="22">
        <f t="shared" si="19"/>
        <v>1157.8408021838234</v>
      </c>
    </row>
    <row r="90" spans="2:8" x14ac:dyDescent="0.25">
      <c r="B90" s="21">
        <v>8.5</v>
      </c>
      <c r="C90" s="36" t="e" cm="1">
        <f t="array" aca="1" ref="C90" ca="1">-nan(ind)</f>
        <v>#NAME?</v>
      </c>
      <c r="D90" s="5">
        <v>1159.3</v>
      </c>
      <c r="E90" s="5">
        <f t="shared" si="16"/>
        <v>-0.60201190268482363</v>
      </c>
      <c r="F90" s="5">
        <f t="shared" si="17"/>
        <v>1.5969742252469805</v>
      </c>
      <c r="G90" s="5" t="e">
        <f t="shared" ca="1" si="18"/>
        <v>#NAME?</v>
      </c>
      <c r="H90" s="22">
        <f t="shared" si="19"/>
        <v>1157.7030257747531</v>
      </c>
    </row>
    <row r="91" spans="2:8" x14ac:dyDescent="0.25">
      <c r="B91" s="21">
        <v>8.6</v>
      </c>
      <c r="C91" s="36" t="e" cm="1">
        <f t="array" aca="1" ref="C91" ca="1">-nan(ind)</f>
        <v>#NAME?</v>
      </c>
      <c r="D91" s="36" t="e" cm="1">
        <f t="array" aca="1" ref="D91" ca="1">-nan(ind)</f>
        <v>#NAME?</v>
      </c>
      <c r="E91" s="5">
        <f t="shared" si="16"/>
        <v>-0.67872004732001245</v>
      </c>
      <c r="F91" s="5">
        <f t="shared" si="17"/>
        <v>1.4687941957482267</v>
      </c>
      <c r="G91" s="5" t="e">
        <f t="shared" ca="1" si="18"/>
        <v>#NAME?</v>
      </c>
      <c r="H91" s="22" t="e">
        <f t="shared" ca="1" si="19"/>
        <v>#NAME?</v>
      </c>
    </row>
    <row r="92" spans="2:8" x14ac:dyDescent="0.25">
      <c r="B92" s="21">
        <v>8.6999999999999993</v>
      </c>
      <c r="C92" s="36" t="e" cm="1">
        <f t="array" aca="1" ref="C92" ca="1">-nan(ind)</f>
        <v>#NAME?</v>
      </c>
      <c r="D92" s="36" t="e" cm="1">
        <f t="array" aca="1" ref="D92" ca="1">-nan(ind)</f>
        <v>#NAME?</v>
      </c>
      <c r="E92" s="5">
        <f t="shared" si="16"/>
        <v>-0.74864664559739869</v>
      </c>
      <c r="F92" s="5">
        <f t="shared" si="17"/>
        <v>1.3259384601643667</v>
      </c>
      <c r="G92" s="5" t="e">
        <f t="shared" ca="1" si="18"/>
        <v>#NAME?</v>
      </c>
      <c r="H92" s="22" t="e">
        <f t="shared" ca="1" si="19"/>
        <v>#NAME?</v>
      </c>
    </row>
    <row r="93" spans="2:8" x14ac:dyDescent="0.25">
      <c r="B93" s="21">
        <v>8.8000000000000007</v>
      </c>
      <c r="C93" s="36" t="e" cm="1">
        <f t="array" aca="1" ref="C93" ca="1">-nan(ind)</f>
        <v>#NAME?</v>
      </c>
      <c r="D93" s="36" t="e" cm="1">
        <f t="array" aca="1" ref="D93" ca="1">-nan(ind)</f>
        <v>#NAME?</v>
      </c>
      <c r="E93" s="5">
        <f t="shared" si="16"/>
        <v>-0.81109301406165601</v>
      </c>
      <c r="F93" s="5">
        <f t="shared" si="17"/>
        <v>1.1698343857835234</v>
      </c>
      <c r="G93" s="5" t="e">
        <f t="shared" ca="1" si="18"/>
        <v>#NAME?</v>
      </c>
      <c r="H93" s="22" t="e">
        <f t="shared" ca="1" si="19"/>
        <v>#NAME?</v>
      </c>
    </row>
    <row r="94" spans="2:8" x14ac:dyDescent="0.25">
      <c r="B94" s="21">
        <v>8.9</v>
      </c>
      <c r="C94" s="36" t="e" cm="1">
        <f t="array" aca="1" ref="C94" ca="1">-nan(ind)</f>
        <v>#NAME?</v>
      </c>
      <c r="D94" s="36" t="e" cm="1">
        <f t="array" aca="1" ref="D94" ca="1">-nan(ind)</f>
        <v>#NAME?</v>
      </c>
      <c r="E94" s="5">
        <f t="shared" si="16"/>
        <v>-0.86543520924111228</v>
      </c>
      <c r="F94" s="5">
        <f t="shared" si="17"/>
        <v>1.0020417129157693</v>
      </c>
      <c r="G94" s="5" t="e">
        <f t="shared" ca="1" si="18"/>
        <v>#NAME?</v>
      </c>
      <c r="H94" s="22" t="e">
        <f t="shared" ca="1" si="19"/>
        <v>#NAME?</v>
      </c>
    </row>
    <row r="95" spans="2:8" x14ac:dyDescent="0.25">
      <c r="B95" s="21">
        <v>9</v>
      </c>
      <c r="C95" s="36" t="e" cm="1">
        <f t="array" aca="1" ref="C95" ca="1">-nan(ind)</f>
        <v>#NAME?</v>
      </c>
      <c r="D95" s="36" t="e" cm="1">
        <f t="array" aca="1" ref="D95" ca="1">-nan(ind)</f>
        <v>#NAME?</v>
      </c>
      <c r="E95" s="5">
        <f t="shared" si="16"/>
        <v>-0.91113026188467694</v>
      </c>
      <c r="F95" s="5">
        <f t="shared" si="17"/>
        <v>0.82423697048351319</v>
      </c>
      <c r="G95" s="5" t="e">
        <f t="shared" ca="1" si="18"/>
        <v>#NAME?</v>
      </c>
      <c r="H95" s="22" t="e">
        <f t="shared" ca="1" si="19"/>
        <v>#NAME?</v>
      </c>
    </row>
    <row r="96" spans="2:8" x14ac:dyDescent="0.25">
      <c r="B96" s="21">
        <v>9.1</v>
      </c>
      <c r="C96" s="36" t="e" cm="1">
        <f t="array" aca="1" ref="C96" ca="1">-nan(ind)</f>
        <v>#NAME?</v>
      </c>
      <c r="D96" s="36" t="e" cm="1">
        <f t="array" aca="1" ref="D96" ca="1">-nan(ind)</f>
        <v>#NAME?</v>
      </c>
      <c r="E96" s="5">
        <f t="shared" si="16"/>
        <v>-0.9477216021311119</v>
      </c>
      <c r="F96" s="5">
        <f t="shared" si="17"/>
        <v>0.63819672469870425</v>
      </c>
      <c r="G96" s="5" t="e">
        <f t="shared" ca="1" si="18"/>
        <v>#NAME?</v>
      </c>
      <c r="H96" s="22" t="e">
        <f t="shared" ca="1" si="19"/>
        <v>#NAME?</v>
      </c>
    </row>
    <row r="97" spans="2:8" x14ac:dyDescent="0.25">
      <c r="B97" s="21">
        <v>9.1999999999999993</v>
      </c>
      <c r="C97" s="36" t="e" cm="1">
        <f t="array" aca="1" ref="C97" ca="1">-nan(ind)</f>
        <v>#NAME?</v>
      </c>
      <c r="D97" s="36" t="e" cm="1">
        <f t="array" aca="1" ref="D97" ca="1">-nan(ind)</f>
        <v>#NAME?</v>
      </c>
      <c r="E97" s="5">
        <f t="shared" si="16"/>
        <v>-0.97484362140416358</v>
      </c>
      <c r="F97" s="5">
        <f t="shared" si="17"/>
        <v>0.44577982820049528</v>
      </c>
      <c r="G97" s="5" t="e">
        <f t="shared" ca="1" si="18"/>
        <v>#NAME?</v>
      </c>
      <c r="H97" s="22" t="e">
        <f t="shared" ca="1" si="19"/>
        <v>#NAME?</v>
      </c>
    </row>
    <row r="98" spans="2:8" x14ac:dyDescent="0.25">
      <c r="B98" s="21">
        <v>9.3000000000000007</v>
      </c>
      <c r="C98" s="36" t="e" cm="1">
        <f t="array" aca="1" ref="C98" ca="1">-nan(ind)</f>
        <v>#NAME?</v>
      </c>
      <c r="D98" s="36" t="e" cm="1">
        <f t="array" aca="1" ref="D98" ca="1">-nan(ind)</f>
        <v>#NAME?</v>
      </c>
      <c r="E98" s="5">
        <f t="shared" si="16"/>
        <v>-0.99222532545260345</v>
      </c>
      <c r="F98" s="5">
        <f t="shared" si="17"/>
        <v>0.24890884701412341</v>
      </c>
      <c r="G98" s="5" t="e">
        <f t="shared" ca="1" si="18"/>
        <v>#NAME?</v>
      </c>
      <c r="H98" s="22" t="e">
        <f t="shared" ca="1" si="19"/>
        <v>#NAME?</v>
      </c>
    </row>
    <row r="99" spans="2:8" x14ac:dyDescent="0.25">
      <c r="B99" s="21">
        <v>9.4</v>
      </c>
      <c r="C99" s="36" t="e" cm="1">
        <f t="array" aca="1" ref="C99" ca="1">-nan(ind)</f>
        <v>#NAME?</v>
      </c>
      <c r="D99" s="36" t="e" cm="1">
        <f t="array" aca="1" ref="D99" ca="1">-nan(ind)</f>
        <v>#NAME?</v>
      </c>
      <c r="E99" s="5">
        <f t="shared" si="16"/>
        <v>-0.99969304203520648</v>
      </c>
      <c r="F99" s="5">
        <f t="shared" si="17"/>
        <v>4.9550850906715529E-2</v>
      </c>
      <c r="G99" s="5" t="e">
        <f t="shared" ca="1" si="18"/>
        <v>#NAME?</v>
      </c>
      <c r="H99" s="22" t="e">
        <f t="shared" ca="1" si="19"/>
        <v>#NAME?</v>
      </c>
    </row>
    <row r="100" spans="2:8" x14ac:dyDescent="0.25">
      <c r="B100" s="21">
        <v>9.5</v>
      </c>
      <c r="C100" s="36" t="e" cm="1">
        <f t="array" aca="1" ref="C100" ca="1">-nan(ind)</f>
        <v>#NAME?</v>
      </c>
      <c r="D100" s="36" t="e" cm="1">
        <f t="array" aca="1" ref="D100" ca="1">-nan(ind)</f>
        <v>#NAME?</v>
      </c>
      <c r="E100" s="5">
        <f t="shared" si="16"/>
        <v>-0.99717215619637845</v>
      </c>
      <c r="F100" s="5">
        <f t="shared" si="17"/>
        <v>-0.1503022409236186</v>
      </c>
      <c r="G100" s="5" t="e">
        <f t="shared" ca="1" si="18"/>
        <v>#NAME?</v>
      </c>
      <c r="H100" s="22" t="e">
        <f t="shared" ca="1" si="19"/>
        <v>#NAME?</v>
      </c>
    </row>
    <row r="101" spans="2:8" x14ac:dyDescent="0.25">
      <c r="B101" s="21">
        <v>9.6</v>
      </c>
      <c r="C101" s="36" t="e" cm="1">
        <f t="array" aca="1" ref="C101" ca="1">-nan(ind)</f>
        <v>#NAME?</v>
      </c>
      <c r="D101" s="36" t="e" cm="1">
        <f t="array" aca="1" ref="D101" ca="1">-nan(ind)</f>
        <v>#NAME?</v>
      </c>
      <c r="E101" s="5">
        <f t="shared" si="16"/>
        <v>-0.98468785579412699</v>
      </c>
      <c r="F101" s="5">
        <f t="shared" si="17"/>
        <v>-0.3486535624459593</v>
      </c>
      <c r="G101" s="5" t="e">
        <f t="shared" ca="1" si="18"/>
        <v>#NAME?</v>
      </c>
      <c r="H101" s="22" t="e">
        <f t="shared" ca="1" si="19"/>
        <v>#NAME?</v>
      </c>
    </row>
    <row r="102" spans="2:8" x14ac:dyDescent="0.25">
      <c r="B102" s="21">
        <v>9.6999999999999993</v>
      </c>
      <c r="C102" s="36" t="e" cm="1">
        <f t="array" aca="1" ref="C102" ca="1">-nan(ind)</f>
        <v>#NAME?</v>
      </c>
      <c r="D102" s="36" t="e" cm="1">
        <f t="array" aca="1" ref="D102" ca="1">-nan(ind)</f>
        <v>#NAME?</v>
      </c>
      <c r="E102" s="5">
        <f t="shared" si="16"/>
        <v>-0.96236487983131025</v>
      </c>
      <c r="F102" s="5">
        <f t="shared" si="17"/>
        <v>-0.5435212528218849</v>
      </c>
      <c r="G102" s="5" t="e">
        <f t="shared" ca="1" si="18"/>
        <v>#NAME?</v>
      </c>
      <c r="H102" s="22" t="e">
        <f t="shared" ca="1" si="19"/>
        <v>#NAME?</v>
      </c>
    </row>
    <row r="103" spans="2:8" x14ac:dyDescent="0.25">
      <c r="B103" s="21">
        <v>9.8000000000000007</v>
      </c>
      <c r="C103" s="36" t="e" cm="1">
        <f t="array" aca="1" ref="C103" ca="1">-nan(ind)</f>
        <v>#NAME?</v>
      </c>
      <c r="D103" s="36" t="e" cm="1">
        <f t="array" aca="1" ref="D103" ca="1">-nan(ind)</f>
        <v>#NAME?</v>
      </c>
      <c r="E103" s="5">
        <f t="shared" si="16"/>
        <v>-0.93042627210475326</v>
      </c>
      <c r="F103" s="5">
        <f t="shared" si="17"/>
        <v>-0.73295825850385676</v>
      </c>
      <c r="G103" s="5" t="e">
        <f t="shared" ca="1" si="18"/>
        <v>#NAME?</v>
      </c>
      <c r="H103" s="22" t="e">
        <f t="shared" ca="1" si="19"/>
        <v>#NAME?</v>
      </c>
    </row>
    <row r="104" spans="2:8" x14ac:dyDescent="0.25">
      <c r="B104" s="21">
        <v>9.9</v>
      </c>
      <c r="C104" s="36" t="e" cm="1">
        <f t="array" aca="1" ref="C104" ca="1">-nan(ind)</f>
        <v>#NAME?</v>
      </c>
      <c r="D104" s="36" t="e" cm="1">
        <f t="array" aca="1" ref="D104" ca="1">-nan(ind)</f>
        <v>#NAME?</v>
      </c>
      <c r="E104" s="5">
        <f t="shared" si="16"/>
        <v>-0.88919115262536086</v>
      </c>
      <c r="F104" s="5">
        <f t="shared" si="17"/>
        <v>-0.91507178755064267</v>
      </c>
      <c r="G104" s="5" t="e">
        <f t="shared" ca="1" si="18"/>
        <v>#NAME?</v>
      </c>
      <c r="H104" s="22" t="e">
        <f t="shared" ca="1" si="19"/>
        <v>#NAME?</v>
      </c>
    </row>
    <row r="105" spans="2:8" ht="15.75" thickBot="1" x14ac:dyDescent="0.3">
      <c r="B105" s="23">
        <v>10</v>
      </c>
      <c r="C105" s="37" t="e" cm="1">
        <f t="array" aca="1" ref="C105" ca="1">-nan(ind)</f>
        <v>#NAME?</v>
      </c>
      <c r="D105" s="37" t="e" cm="1">
        <f t="array" aca="1" ref="D105" ca="1">-nan(ind)</f>
        <v>#NAME?</v>
      </c>
      <c r="E105" s="24">
        <f t="shared" si="16"/>
        <v>-0.83907152907645244</v>
      </c>
      <c r="F105" s="24">
        <f t="shared" si="17"/>
        <v>-1.0880422217787395</v>
      </c>
      <c r="G105" s="24" t="e">
        <f t="shared" ca="1" si="18"/>
        <v>#NAME?</v>
      </c>
      <c r="H105" s="25" t="e">
        <f t="shared" ca="1" si="19"/>
        <v>#NAME?</v>
      </c>
    </row>
  </sheetData>
  <mergeCells count="46">
    <mergeCell ref="M2:N3"/>
    <mergeCell ref="O2:P3"/>
    <mergeCell ref="J60:P68"/>
    <mergeCell ref="J58:P59"/>
    <mergeCell ref="B2:B3"/>
    <mergeCell ref="C2:D3"/>
    <mergeCell ref="E2:F3"/>
    <mergeCell ref="G2:H3"/>
    <mergeCell ref="J2:J3"/>
    <mergeCell ref="K2:L3"/>
    <mergeCell ref="J69:P70"/>
    <mergeCell ref="J71:P72"/>
    <mergeCell ref="S31:T32"/>
    <mergeCell ref="U31:V32"/>
    <mergeCell ref="W31:X32"/>
    <mergeCell ref="S34:T34"/>
    <mergeCell ref="W34:X34"/>
    <mergeCell ref="S71:T71"/>
    <mergeCell ref="AA31:AD31"/>
    <mergeCell ref="AA32:AB32"/>
    <mergeCell ref="AC32:AD32"/>
    <mergeCell ref="S33:T33"/>
    <mergeCell ref="W33:X33"/>
    <mergeCell ref="AA33:AB33"/>
    <mergeCell ref="AC33:AD33"/>
    <mergeCell ref="U33:V34"/>
    <mergeCell ref="Y31:Z32"/>
    <mergeCell ref="Y33:Z34"/>
    <mergeCell ref="S72:T72"/>
    <mergeCell ref="W72:X72"/>
    <mergeCell ref="AA72:AB72"/>
    <mergeCell ref="AC72:AD72"/>
    <mergeCell ref="AA34:AB34"/>
    <mergeCell ref="AC34:AD34"/>
    <mergeCell ref="S69:T70"/>
    <mergeCell ref="U69:V70"/>
    <mergeCell ref="W69:X70"/>
    <mergeCell ref="Y69:Z70"/>
    <mergeCell ref="AA69:AD69"/>
    <mergeCell ref="AA70:AB70"/>
    <mergeCell ref="AC70:AD70"/>
    <mergeCell ref="U71:V72"/>
    <mergeCell ref="W71:X71"/>
    <mergeCell ref="Y71:Z72"/>
    <mergeCell ref="AA71:AB71"/>
    <mergeCell ref="AC71:AD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Филиппов №847</vt:lpstr>
      <vt:lpstr>Филиппов №805</vt:lpstr>
      <vt:lpstr>Филиппов №913</vt:lpstr>
      <vt:lpstr>Филиппов №914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Дима</cp:lastModifiedBy>
  <dcterms:created xsi:type="dcterms:W3CDTF">2015-06-05T18:17:20Z</dcterms:created>
  <dcterms:modified xsi:type="dcterms:W3CDTF">2022-05-13T06:25:37Z</dcterms:modified>
</cp:coreProperties>
</file>