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nor\Documents\"/>
    </mc:Choice>
  </mc:AlternateContent>
  <xr:revisionPtr revIDLastSave="0" documentId="8_{5C8EF17D-0D73-40DA-BF4D-46DA87BA5DEE}" xr6:coauthVersionLast="47" xr6:coauthVersionMax="47" xr10:uidLastSave="{00000000-0000-0000-0000-000000000000}"/>
  <bookViews>
    <workbookView xWindow="-108" yWindow="-108" windowWidth="23256" windowHeight="12456" xr2:uid="{44DC991D-E91B-4D2C-A6DB-6BB53C76FBF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7" i="1" l="1"/>
  <c r="A36" i="1"/>
  <c r="A35" i="1"/>
  <c r="A33" i="1"/>
  <c r="A32" i="1"/>
  <c r="A29" i="1"/>
  <c r="A30" i="1"/>
  <c r="B30" i="1"/>
  <c r="C29" i="1" s="1"/>
  <c r="B29" i="1"/>
  <c r="A27" i="1"/>
  <c r="B20" i="1"/>
  <c r="D20" i="1"/>
  <c r="C21" i="1"/>
  <c r="A16" i="1"/>
  <c r="A13" i="1"/>
  <c r="A12" i="1"/>
  <c r="A11" i="1"/>
  <c r="A8" i="1"/>
  <c r="A6" i="1"/>
  <c r="A7" i="1"/>
  <c r="A3" i="1"/>
  <c r="A2" i="1"/>
  <c r="A26" i="1" l="1"/>
  <c r="A23" i="1" l="1"/>
  <c r="A24" i="1" s="1"/>
  <c r="A19" i="1"/>
  <c r="A2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FC67E-BF47-462F-BD84-59C1D2F0FC21}">
  <dimension ref="A1:E37"/>
  <sheetViews>
    <sheetView tabSelected="1" topLeftCell="A8" workbookViewId="0">
      <selection activeCell="A35" sqref="A35"/>
    </sheetView>
  </sheetViews>
  <sheetFormatPr defaultRowHeight="14.4" x14ac:dyDescent="0.3"/>
  <sheetData>
    <row r="1" spans="1:4" x14ac:dyDescent="0.3">
      <c r="B1">
        <v>4500</v>
      </c>
    </row>
    <row r="2" spans="1:4" x14ac:dyDescent="0.3">
      <c r="A2">
        <f>(B1*0.18)/4</f>
        <v>202.5</v>
      </c>
    </row>
    <row r="3" spans="1:4" x14ac:dyDescent="0.3">
      <c r="A3">
        <f>(B1*0.18)/12</f>
        <v>67.5</v>
      </c>
    </row>
    <row r="5" spans="1:4" x14ac:dyDescent="0.3">
      <c r="B5">
        <v>6000</v>
      </c>
    </row>
    <row r="6" spans="1:4" x14ac:dyDescent="0.3">
      <c r="A6">
        <f>((B5*0.2)/12)*7+B5</f>
        <v>6700</v>
      </c>
    </row>
    <row r="7" spans="1:4" x14ac:dyDescent="0.3">
      <c r="A7">
        <f>((B5*0.2)*3+B5)</f>
        <v>9600</v>
      </c>
    </row>
    <row r="8" spans="1:4" x14ac:dyDescent="0.3">
      <c r="A8">
        <f>((B5*0.2)*3)+((B5*0.2)/12)*9+B5</f>
        <v>10500</v>
      </c>
    </row>
    <row r="10" spans="1:4" x14ac:dyDescent="0.3">
      <c r="B10">
        <v>20000</v>
      </c>
    </row>
    <row r="11" spans="1:4" x14ac:dyDescent="0.3">
      <c r="A11">
        <f>((B10*0.28)/12)*3+B10</f>
        <v>21400</v>
      </c>
    </row>
    <row r="12" spans="1:4" x14ac:dyDescent="0.3">
      <c r="A12">
        <f>((B10*0.32)/12)*6+B10</f>
        <v>23200</v>
      </c>
    </row>
    <row r="13" spans="1:4" x14ac:dyDescent="0.3">
      <c r="A13">
        <f>(B10*0.34)+B10</f>
        <v>26800</v>
      </c>
    </row>
    <row r="15" spans="1:4" x14ac:dyDescent="0.3">
      <c r="B15">
        <v>24000</v>
      </c>
      <c r="C15">
        <v>20000</v>
      </c>
      <c r="D15">
        <v>150</v>
      </c>
    </row>
    <row r="16" spans="1:4" x14ac:dyDescent="0.3">
      <c r="A16">
        <f>(B15/C15-1)/(150/360)</f>
        <v>0.47999999999999987</v>
      </c>
    </row>
    <row r="18" spans="1:5" x14ac:dyDescent="0.3">
      <c r="B18">
        <v>20000</v>
      </c>
      <c r="C18">
        <v>0.3</v>
      </c>
      <c r="D18">
        <v>40000</v>
      </c>
      <c r="E18">
        <v>0.35</v>
      </c>
    </row>
    <row r="19" spans="1:5" x14ac:dyDescent="0.3">
      <c r="A19">
        <f>((B20+D20+B18+D18)/(B18+D18)-1)/(270/360)</f>
        <v>0.1888888888888888</v>
      </c>
      <c r="C19">
        <v>3</v>
      </c>
      <c r="E19">
        <v>6</v>
      </c>
    </row>
    <row r="20" spans="1:5" x14ac:dyDescent="0.3">
      <c r="A20">
        <f>((D20+D18)/(D18-B18-B20)-1)/(270/360)</f>
        <v>2.0540540540540539</v>
      </c>
      <c r="B20">
        <f>(B18*C18)*(C19/12)</f>
        <v>1500</v>
      </c>
      <c r="D20">
        <f>(D18*E18)*(E19/12)</f>
        <v>7000</v>
      </c>
    </row>
    <row r="21" spans="1:5" x14ac:dyDescent="0.3">
      <c r="C21">
        <f>(B20+D20)/(B18+D18)</f>
        <v>0.14166666666666666</v>
      </c>
    </row>
    <row r="23" spans="1:5" x14ac:dyDescent="0.3">
      <c r="A23">
        <f>(C23*B23)*2</f>
        <v>6400</v>
      </c>
      <c r="B23">
        <v>0.32</v>
      </c>
      <c r="C23">
        <v>10000</v>
      </c>
    </row>
    <row r="24" spans="1:5" x14ac:dyDescent="0.3">
      <c r="A24">
        <f>(C23+A23)/C23</f>
        <v>1.64</v>
      </c>
      <c r="B24">
        <v>2</v>
      </c>
    </row>
    <row r="26" spans="1:5" x14ac:dyDescent="0.3">
      <c r="A26">
        <f>B26*(1+0.3*(45/360))-B26</f>
        <v>375</v>
      </c>
      <c r="B26">
        <v>10000</v>
      </c>
      <c r="C26">
        <v>0.3</v>
      </c>
    </row>
    <row r="27" spans="1:5" x14ac:dyDescent="0.3">
      <c r="A27">
        <f>B26*(1+0.3*(45/365))</f>
        <v>10369.86301369863</v>
      </c>
      <c r="B27">
        <v>45</v>
      </c>
    </row>
    <row r="29" spans="1:5" x14ac:dyDescent="0.3">
      <c r="A29">
        <f>2000/(C29-1)</f>
        <v>17999.999999999993</v>
      </c>
      <c r="B29">
        <f>3*(0.25*(120/360))</f>
        <v>0.25</v>
      </c>
      <c r="C29">
        <f>B29/B30</f>
        <v>1.1111111111111112</v>
      </c>
    </row>
    <row r="30" spans="1:5" x14ac:dyDescent="0.3">
      <c r="A30">
        <f>A29+2000</f>
        <v>19999.999999999993</v>
      </c>
      <c r="B30">
        <f>0.3*(270/360)</f>
        <v>0.22499999999999998</v>
      </c>
    </row>
    <row r="32" spans="1:5" x14ac:dyDescent="0.3">
      <c r="A32">
        <f>B32/(1+0.22*(1/2))</f>
        <v>41936.936936936931</v>
      </c>
      <c r="B32">
        <v>46550</v>
      </c>
      <c r="C32">
        <v>0.22</v>
      </c>
    </row>
    <row r="33" spans="1:3" x14ac:dyDescent="0.3">
      <c r="A33">
        <f>B32-A32</f>
        <v>4613.0630630630694</v>
      </c>
      <c r="C33">
        <v>6</v>
      </c>
    </row>
    <row r="35" spans="1:3" x14ac:dyDescent="0.3">
      <c r="A35">
        <f>0.15*(360/120)</f>
        <v>0.44999999999999996</v>
      </c>
      <c r="B35">
        <v>0.15</v>
      </c>
    </row>
    <row r="36" spans="1:3" x14ac:dyDescent="0.3">
      <c r="A36">
        <f>0.15*(365/120)</f>
        <v>0.45624999999999993</v>
      </c>
      <c r="B36">
        <v>120</v>
      </c>
    </row>
    <row r="37" spans="1:3" x14ac:dyDescent="0.3">
      <c r="A37">
        <f>0.15*(366/120)</f>
        <v>0.45749999999999996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 Романович</dc:creator>
  <cp:lastModifiedBy>Виктор Романович</cp:lastModifiedBy>
  <dcterms:created xsi:type="dcterms:W3CDTF">2023-09-11T15:44:34Z</dcterms:created>
  <dcterms:modified xsi:type="dcterms:W3CDTF">2023-09-11T20:01:19Z</dcterms:modified>
</cp:coreProperties>
</file>