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3sem\AVM\lab1\"/>
    </mc:Choice>
  </mc:AlternateContent>
  <xr:revisionPtr revIDLastSave="0" documentId="8_{1BEAB16A-46FB-4537-8738-F084DBC14B8A}" xr6:coauthVersionLast="47" xr6:coauthVersionMax="47" xr10:uidLastSave="{00000000-0000-0000-0000-000000000000}"/>
  <bookViews>
    <workbookView xWindow="10230" yWindow="15" windowWidth="9870" windowHeight="6000" xr2:uid="{BE3DEB6F-EBCF-481C-8CB2-8C917D78F4EB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C2" i="3"/>
  <c r="B2" i="3"/>
  <c r="D3" i="3"/>
  <c r="C3" i="3"/>
  <c r="B3" i="3"/>
  <c r="E3" i="2"/>
  <c r="D2" i="2"/>
  <c r="B3" i="2"/>
  <c r="B2" i="2"/>
  <c r="B6" i="4"/>
  <c r="B5" i="4"/>
  <c r="B4" i="4"/>
  <c r="B3" i="4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6" i="2"/>
  <c r="B7" i="2"/>
  <c r="B8" i="2"/>
  <c r="B9" i="2"/>
  <c r="B10" i="2"/>
  <c r="C5" i="2"/>
  <c r="B5" i="2"/>
  <c r="B6" i="3" s="1"/>
  <c r="C9" i="1"/>
  <c r="C7" i="2" s="1"/>
  <c r="C10" i="1"/>
  <c r="C8" i="2" s="1"/>
  <c r="C11" i="1"/>
  <c r="C9" i="2" s="1"/>
  <c r="C12" i="1"/>
  <c r="C10" i="2" s="1"/>
  <c r="C13" i="1"/>
  <c r="C11" i="2" s="1"/>
  <c r="C14" i="1"/>
  <c r="C12" i="2" s="1"/>
  <c r="C15" i="1"/>
  <c r="C13" i="2" s="1"/>
  <c r="C16" i="1"/>
  <c r="C14" i="2" s="1"/>
  <c r="C17" i="1"/>
  <c r="C15" i="2" s="1"/>
  <c r="C18" i="1"/>
  <c r="C16" i="2" s="1"/>
  <c r="C19" i="1"/>
  <c r="C17" i="2" s="1"/>
  <c r="C20" i="1"/>
  <c r="C18" i="2" s="1"/>
  <c r="C21" i="1"/>
  <c r="C19" i="2" s="1"/>
  <c r="C22" i="1"/>
  <c r="C20" i="2" s="1"/>
  <c r="C23" i="1"/>
  <c r="C21" i="2" s="1"/>
  <c r="C24" i="1"/>
  <c r="C22" i="2" s="1"/>
  <c r="C25" i="1"/>
  <c r="C23" i="2" s="1"/>
  <c r="C26" i="1"/>
  <c r="C24" i="2" s="1"/>
  <c r="C27" i="1"/>
  <c r="C25" i="2" s="1"/>
  <c r="C28" i="1"/>
  <c r="C26" i="2" s="1"/>
  <c r="C29" i="1"/>
  <c r="C27" i="2" s="1"/>
  <c r="C30" i="1"/>
  <c r="C28" i="2" s="1"/>
  <c r="C31" i="1"/>
  <c r="C29" i="2" s="1"/>
  <c r="C32" i="1"/>
  <c r="C30" i="2" s="1"/>
  <c r="C33" i="1"/>
  <c r="C31" i="2" s="1"/>
  <c r="C34" i="1"/>
  <c r="C32" i="2" s="1"/>
  <c r="C35" i="1"/>
  <c r="C33" i="2" s="1"/>
  <c r="C36" i="1"/>
  <c r="C34" i="2" s="1"/>
  <c r="C37" i="1"/>
  <c r="C35" i="2" s="1"/>
  <c r="C38" i="1"/>
  <c r="C36" i="2" s="1"/>
  <c r="C39" i="1"/>
  <c r="C37" i="2" s="1"/>
  <c r="C40" i="1"/>
  <c r="C38" i="2" s="1"/>
  <c r="C41" i="1"/>
  <c r="C39" i="2" s="1"/>
  <c r="C42" i="1"/>
  <c r="C40" i="2" s="1"/>
  <c r="C43" i="1"/>
  <c r="C41" i="2" s="1"/>
  <c r="C44" i="1"/>
  <c r="C42" i="2" s="1"/>
  <c r="C45" i="1"/>
  <c r="C43" i="2" s="1"/>
  <c r="C46" i="1"/>
  <c r="C44" i="2" s="1"/>
  <c r="C47" i="1"/>
  <c r="C45" i="2" s="1"/>
  <c r="C48" i="1"/>
  <c r="C46" i="2" s="1"/>
  <c r="C8" i="1"/>
  <c r="C6" i="2" s="1"/>
  <c r="B11" i="3" l="1"/>
  <c r="D10" i="2"/>
  <c r="C11" i="3" s="1"/>
  <c r="B10" i="3"/>
  <c r="D9" i="2"/>
  <c r="C10" i="3" s="1"/>
  <c r="B9" i="3"/>
  <c r="D8" i="2"/>
  <c r="C9" i="3" s="1"/>
  <c r="B8" i="3"/>
  <c r="D7" i="2"/>
  <c r="C8" i="3" s="1"/>
  <c r="B7" i="3"/>
  <c r="D6" i="2"/>
  <c r="C7" i="3" s="1"/>
  <c r="B47" i="3"/>
  <c r="D46" i="2"/>
  <c r="C47" i="3" s="1"/>
  <c r="B46" i="3"/>
  <c r="D45" i="2"/>
  <c r="C46" i="3" s="1"/>
  <c r="B45" i="3"/>
  <c r="D44" i="2"/>
  <c r="C45" i="3" s="1"/>
  <c r="B44" i="3"/>
  <c r="D43" i="2"/>
  <c r="C44" i="3" s="1"/>
  <c r="B43" i="3"/>
  <c r="D42" i="2"/>
  <c r="C43" i="3" s="1"/>
  <c r="B42" i="3"/>
  <c r="D41" i="2"/>
  <c r="C42" i="3" s="1"/>
  <c r="B41" i="3"/>
  <c r="D40" i="2"/>
  <c r="C41" i="3" s="1"/>
  <c r="B40" i="3"/>
  <c r="D39" i="2"/>
  <c r="C40" i="3" s="1"/>
  <c r="B39" i="3"/>
  <c r="D38" i="2"/>
  <c r="C39" i="3" s="1"/>
  <c r="B38" i="3"/>
  <c r="D37" i="2"/>
  <c r="C38" i="3" s="1"/>
  <c r="B37" i="3"/>
  <c r="D36" i="2"/>
  <c r="C37" i="3" s="1"/>
  <c r="B36" i="3"/>
  <c r="D35" i="2"/>
  <c r="C36" i="3" s="1"/>
  <c r="B35" i="3"/>
  <c r="D34" i="2"/>
  <c r="C35" i="3" s="1"/>
  <c r="B34" i="3"/>
  <c r="D33" i="2"/>
  <c r="C34" i="3" s="1"/>
  <c r="B33" i="3"/>
  <c r="D32" i="2"/>
  <c r="C33" i="3" s="1"/>
  <c r="B32" i="3"/>
  <c r="D31" i="2"/>
  <c r="C32" i="3" s="1"/>
  <c r="B31" i="3"/>
  <c r="D30" i="2"/>
  <c r="C31" i="3" s="1"/>
  <c r="B30" i="3"/>
  <c r="D29" i="2"/>
  <c r="C30" i="3" s="1"/>
  <c r="B29" i="3"/>
  <c r="D28" i="2"/>
  <c r="C29" i="3" s="1"/>
  <c r="B28" i="3"/>
  <c r="D27" i="2"/>
  <c r="C28" i="3" s="1"/>
  <c r="B27" i="3"/>
  <c r="D26" i="2"/>
  <c r="C27" i="3" s="1"/>
  <c r="B26" i="3"/>
  <c r="D25" i="2"/>
  <c r="C26" i="3" s="1"/>
  <c r="B25" i="3"/>
  <c r="D24" i="2"/>
  <c r="C25" i="3" s="1"/>
  <c r="B24" i="3"/>
  <c r="D23" i="2"/>
  <c r="C24" i="3" s="1"/>
  <c r="B23" i="3"/>
  <c r="D22" i="2"/>
  <c r="C23" i="3" s="1"/>
  <c r="B22" i="3"/>
  <c r="D21" i="2"/>
  <c r="C22" i="3" s="1"/>
  <c r="B21" i="3"/>
  <c r="D20" i="2"/>
  <c r="C21" i="3" s="1"/>
  <c r="B20" i="3"/>
  <c r="D19" i="2"/>
  <c r="C20" i="3" s="1"/>
  <c r="B19" i="3"/>
  <c r="D18" i="2"/>
  <c r="C19" i="3" s="1"/>
  <c r="B18" i="3"/>
  <c r="D17" i="2"/>
  <c r="C18" i="3" s="1"/>
  <c r="B17" i="3"/>
  <c r="D16" i="2"/>
  <c r="C17" i="3" s="1"/>
  <c r="B16" i="3"/>
  <c r="D15" i="2"/>
  <c r="C16" i="3" s="1"/>
  <c r="B15" i="3"/>
  <c r="D14" i="2"/>
  <c r="C15" i="3" s="1"/>
  <c r="B14" i="3"/>
  <c r="D13" i="2"/>
  <c r="C14" i="3" s="1"/>
  <c r="B13" i="3"/>
  <c r="D12" i="2"/>
  <c r="C13" i="3" s="1"/>
  <c r="B12" i="3"/>
  <c r="D11" i="2"/>
  <c r="C12" i="3" s="1"/>
  <c r="P12" i="3" l="1"/>
  <c r="Q12" i="3"/>
  <c r="M12" i="3"/>
  <c r="L12" i="3"/>
  <c r="N12" i="3" s="1"/>
  <c r="O12" i="3" s="1"/>
  <c r="I12" i="3"/>
  <c r="H12" i="3"/>
  <c r="J12" i="3" s="1"/>
  <c r="K12" i="3" s="1"/>
  <c r="E12" i="3"/>
  <c r="D12" i="3"/>
  <c r="F12" i="3" s="1"/>
  <c r="G12" i="3" s="1"/>
  <c r="P13" i="3"/>
  <c r="Q13" i="3"/>
  <c r="M13" i="3"/>
  <c r="L13" i="3"/>
  <c r="N13" i="3" s="1"/>
  <c r="O13" i="3" s="1"/>
  <c r="I13" i="3"/>
  <c r="H13" i="3"/>
  <c r="J13" i="3" s="1"/>
  <c r="K13" i="3" s="1"/>
  <c r="E13" i="3"/>
  <c r="D13" i="3"/>
  <c r="F13" i="3" s="1"/>
  <c r="G13" i="3" s="1"/>
  <c r="P14" i="3"/>
  <c r="Q14" i="3"/>
  <c r="M14" i="3"/>
  <c r="L14" i="3"/>
  <c r="N14" i="3" s="1"/>
  <c r="O14" i="3" s="1"/>
  <c r="I14" i="3"/>
  <c r="H14" i="3"/>
  <c r="J14" i="3" s="1"/>
  <c r="K14" i="3" s="1"/>
  <c r="E14" i="3"/>
  <c r="D14" i="3"/>
  <c r="F14" i="3" s="1"/>
  <c r="G14" i="3" s="1"/>
  <c r="P15" i="3"/>
  <c r="Q15" i="3"/>
  <c r="M15" i="3"/>
  <c r="L15" i="3"/>
  <c r="N15" i="3" s="1"/>
  <c r="O15" i="3" s="1"/>
  <c r="I15" i="3"/>
  <c r="H15" i="3"/>
  <c r="J15" i="3" s="1"/>
  <c r="K15" i="3" s="1"/>
  <c r="E15" i="3"/>
  <c r="D15" i="3"/>
  <c r="F15" i="3" s="1"/>
  <c r="G15" i="3" s="1"/>
  <c r="P16" i="3"/>
  <c r="Q16" i="3"/>
  <c r="M16" i="3"/>
  <c r="L16" i="3"/>
  <c r="N16" i="3" s="1"/>
  <c r="O16" i="3" s="1"/>
  <c r="I16" i="3"/>
  <c r="H16" i="3"/>
  <c r="J16" i="3" s="1"/>
  <c r="K16" i="3" s="1"/>
  <c r="E16" i="3"/>
  <c r="D16" i="3"/>
  <c r="F16" i="3" s="1"/>
  <c r="G16" i="3" s="1"/>
  <c r="P17" i="3"/>
  <c r="Q17" i="3"/>
  <c r="M17" i="3"/>
  <c r="L17" i="3"/>
  <c r="N17" i="3" s="1"/>
  <c r="O17" i="3" s="1"/>
  <c r="I17" i="3"/>
  <c r="H17" i="3"/>
  <c r="J17" i="3" s="1"/>
  <c r="K17" i="3" s="1"/>
  <c r="E17" i="3"/>
  <c r="D17" i="3"/>
  <c r="F17" i="3" s="1"/>
  <c r="G17" i="3" s="1"/>
  <c r="P18" i="3"/>
  <c r="Q18" i="3"/>
  <c r="M18" i="3"/>
  <c r="L18" i="3"/>
  <c r="N18" i="3" s="1"/>
  <c r="O18" i="3" s="1"/>
  <c r="I18" i="3"/>
  <c r="H18" i="3"/>
  <c r="J18" i="3" s="1"/>
  <c r="K18" i="3" s="1"/>
  <c r="E18" i="3"/>
  <c r="D18" i="3"/>
  <c r="F18" i="3" s="1"/>
  <c r="G18" i="3" s="1"/>
  <c r="P19" i="3"/>
  <c r="Q19" i="3"/>
  <c r="M19" i="3"/>
  <c r="L19" i="3"/>
  <c r="N19" i="3" s="1"/>
  <c r="O19" i="3" s="1"/>
  <c r="I19" i="3"/>
  <c r="H19" i="3"/>
  <c r="J19" i="3" s="1"/>
  <c r="K19" i="3" s="1"/>
  <c r="E19" i="3"/>
  <c r="D19" i="3"/>
  <c r="F19" i="3" s="1"/>
  <c r="G19" i="3" s="1"/>
  <c r="P20" i="3"/>
  <c r="Q20" i="3"/>
  <c r="M20" i="3"/>
  <c r="L20" i="3"/>
  <c r="N20" i="3" s="1"/>
  <c r="O20" i="3" s="1"/>
  <c r="I20" i="3"/>
  <c r="H20" i="3"/>
  <c r="J20" i="3" s="1"/>
  <c r="K20" i="3" s="1"/>
  <c r="E20" i="3"/>
  <c r="D20" i="3"/>
  <c r="F20" i="3" s="1"/>
  <c r="G20" i="3" s="1"/>
  <c r="P21" i="3"/>
  <c r="Q21" i="3"/>
  <c r="M21" i="3"/>
  <c r="L21" i="3"/>
  <c r="N21" i="3" s="1"/>
  <c r="O21" i="3" s="1"/>
  <c r="I21" i="3"/>
  <c r="H21" i="3"/>
  <c r="J21" i="3" s="1"/>
  <c r="K21" i="3" s="1"/>
  <c r="E21" i="3"/>
  <c r="D21" i="3"/>
  <c r="F21" i="3" s="1"/>
  <c r="G21" i="3" s="1"/>
  <c r="P22" i="3"/>
  <c r="Q22" i="3"/>
  <c r="M22" i="3"/>
  <c r="L22" i="3"/>
  <c r="N22" i="3" s="1"/>
  <c r="O22" i="3" s="1"/>
  <c r="I22" i="3"/>
  <c r="H22" i="3"/>
  <c r="J22" i="3" s="1"/>
  <c r="K22" i="3" s="1"/>
  <c r="E22" i="3"/>
  <c r="D22" i="3"/>
  <c r="F22" i="3" s="1"/>
  <c r="G22" i="3" s="1"/>
  <c r="P23" i="3"/>
  <c r="Q23" i="3"/>
  <c r="M23" i="3"/>
  <c r="L23" i="3"/>
  <c r="N23" i="3" s="1"/>
  <c r="O23" i="3" s="1"/>
  <c r="I23" i="3"/>
  <c r="H23" i="3"/>
  <c r="J23" i="3" s="1"/>
  <c r="K23" i="3" s="1"/>
  <c r="E23" i="3"/>
  <c r="D23" i="3"/>
  <c r="F23" i="3" s="1"/>
  <c r="G23" i="3" s="1"/>
  <c r="P24" i="3"/>
  <c r="Q24" i="3"/>
  <c r="M24" i="3"/>
  <c r="L24" i="3"/>
  <c r="N24" i="3" s="1"/>
  <c r="O24" i="3" s="1"/>
  <c r="I24" i="3"/>
  <c r="H24" i="3"/>
  <c r="J24" i="3" s="1"/>
  <c r="K24" i="3" s="1"/>
  <c r="E24" i="3"/>
  <c r="D24" i="3"/>
  <c r="F24" i="3" s="1"/>
  <c r="G24" i="3" s="1"/>
  <c r="P25" i="3"/>
  <c r="Q25" i="3"/>
  <c r="M25" i="3"/>
  <c r="L25" i="3"/>
  <c r="N25" i="3" s="1"/>
  <c r="O25" i="3" s="1"/>
  <c r="I25" i="3"/>
  <c r="H25" i="3"/>
  <c r="J25" i="3" s="1"/>
  <c r="K25" i="3" s="1"/>
  <c r="E25" i="3"/>
  <c r="D25" i="3"/>
  <c r="F25" i="3" s="1"/>
  <c r="G25" i="3" s="1"/>
  <c r="P26" i="3"/>
  <c r="Q26" i="3"/>
  <c r="M26" i="3"/>
  <c r="L26" i="3"/>
  <c r="N26" i="3" s="1"/>
  <c r="O26" i="3" s="1"/>
  <c r="I26" i="3"/>
  <c r="H26" i="3"/>
  <c r="J26" i="3" s="1"/>
  <c r="K26" i="3" s="1"/>
  <c r="E26" i="3"/>
  <c r="D26" i="3"/>
  <c r="F26" i="3" s="1"/>
  <c r="G26" i="3" s="1"/>
  <c r="P27" i="3"/>
  <c r="Q27" i="3"/>
  <c r="M27" i="3"/>
  <c r="L27" i="3"/>
  <c r="N27" i="3" s="1"/>
  <c r="O27" i="3" s="1"/>
  <c r="I27" i="3"/>
  <c r="H27" i="3"/>
  <c r="J27" i="3" s="1"/>
  <c r="K27" i="3" s="1"/>
  <c r="E27" i="3"/>
  <c r="D27" i="3"/>
  <c r="F27" i="3" s="1"/>
  <c r="G27" i="3" s="1"/>
  <c r="P28" i="3"/>
  <c r="Q28" i="3"/>
  <c r="M28" i="3"/>
  <c r="L28" i="3"/>
  <c r="N28" i="3" s="1"/>
  <c r="O28" i="3" s="1"/>
  <c r="I28" i="3"/>
  <c r="H28" i="3"/>
  <c r="J28" i="3" s="1"/>
  <c r="K28" i="3" s="1"/>
  <c r="E28" i="3"/>
  <c r="D28" i="3"/>
  <c r="F28" i="3" s="1"/>
  <c r="G28" i="3" s="1"/>
  <c r="P29" i="3"/>
  <c r="Q29" i="3"/>
  <c r="M29" i="3"/>
  <c r="L29" i="3"/>
  <c r="N29" i="3" s="1"/>
  <c r="O29" i="3" s="1"/>
  <c r="I29" i="3"/>
  <c r="H29" i="3"/>
  <c r="J29" i="3" s="1"/>
  <c r="K29" i="3" s="1"/>
  <c r="E29" i="3"/>
  <c r="D29" i="3"/>
  <c r="F29" i="3" s="1"/>
  <c r="G29" i="3" s="1"/>
  <c r="P30" i="3"/>
  <c r="Q30" i="3"/>
  <c r="M30" i="3"/>
  <c r="L30" i="3"/>
  <c r="N30" i="3" s="1"/>
  <c r="O30" i="3" s="1"/>
  <c r="I30" i="3"/>
  <c r="H30" i="3"/>
  <c r="J30" i="3" s="1"/>
  <c r="K30" i="3" s="1"/>
  <c r="E30" i="3"/>
  <c r="D30" i="3"/>
  <c r="F30" i="3" s="1"/>
  <c r="G30" i="3" s="1"/>
  <c r="P31" i="3"/>
  <c r="Q31" i="3"/>
  <c r="M31" i="3"/>
  <c r="L31" i="3"/>
  <c r="N31" i="3" s="1"/>
  <c r="O31" i="3" s="1"/>
  <c r="I31" i="3"/>
  <c r="H31" i="3"/>
  <c r="J31" i="3" s="1"/>
  <c r="K31" i="3" s="1"/>
  <c r="E31" i="3"/>
  <c r="D31" i="3"/>
  <c r="F31" i="3" s="1"/>
  <c r="G31" i="3" s="1"/>
  <c r="P32" i="3"/>
  <c r="Q32" i="3"/>
  <c r="M32" i="3"/>
  <c r="L32" i="3"/>
  <c r="N32" i="3" s="1"/>
  <c r="O32" i="3" s="1"/>
  <c r="I32" i="3"/>
  <c r="H32" i="3"/>
  <c r="J32" i="3" s="1"/>
  <c r="K32" i="3" s="1"/>
  <c r="E32" i="3"/>
  <c r="D32" i="3"/>
  <c r="F32" i="3" s="1"/>
  <c r="G32" i="3" s="1"/>
  <c r="P33" i="3"/>
  <c r="Q33" i="3"/>
  <c r="M33" i="3"/>
  <c r="L33" i="3"/>
  <c r="N33" i="3" s="1"/>
  <c r="O33" i="3" s="1"/>
  <c r="I33" i="3"/>
  <c r="H33" i="3"/>
  <c r="J33" i="3" s="1"/>
  <c r="K33" i="3" s="1"/>
  <c r="E33" i="3"/>
  <c r="D33" i="3"/>
  <c r="F33" i="3" s="1"/>
  <c r="G33" i="3" s="1"/>
  <c r="P34" i="3"/>
  <c r="Q34" i="3"/>
  <c r="M34" i="3"/>
  <c r="L34" i="3"/>
  <c r="N34" i="3" s="1"/>
  <c r="O34" i="3" s="1"/>
  <c r="I34" i="3"/>
  <c r="H34" i="3"/>
  <c r="J34" i="3" s="1"/>
  <c r="K34" i="3" s="1"/>
  <c r="E34" i="3"/>
  <c r="D34" i="3"/>
  <c r="F34" i="3" s="1"/>
  <c r="G34" i="3" s="1"/>
  <c r="P35" i="3"/>
  <c r="Q35" i="3"/>
  <c r="M35" i="3"/>
  <c r="L35" i="3"/>
  <c r="N35" i="3" s="1"/>
  <c r="O35" i="3" s="1"/>
  <c r="I35" i="3"/>
  <c r="H35" i="3"/>
  <c r="J35" i="3" s="1"/>
  <c r="K35" i="3" s="1"/>
  <c r="E35" i="3"/>
  <c r="D35" i="3"/>
  <c r="F35" i="3" s="1"/>
  <c r="G35" i="3" s="1"/>
  <c r="P36" i="3"/>
  <c r="Q36" i="3"/>
  <c r="M36" i="3"/>
  <c r="L36" i="3"/>
  <c r="N36" i="3" s="1"/>
  <c r="O36" i="3" s="1"/>
  <c r="I36" i="3"/>
  <c r="H36" i="3"/>
  <c r="J36" i="3" s="1"/>
  <c r="K36" i="3" s="1"/>
  <c r="E36" i="3"/>
  <c r="D36" i="3"/>
  <c r="F36" i="3" s="1"/>
  <c r="G36" i="3" s="1"/>
  <c r="P37" i="3"/>
  <c r="Q37" i="3"/>
  <c r="M37" i="3"/>
  <c r="L37" i="3"/>
  <c r="N37" i="3" s="1"/>
  <c r="O37" i="3" s="1"/>
  <c r="I37" i="3"/>
  <c r="H37" i="3"/>
  <c r="J37" i="3" s="1"/>
  <c r="K37" i="3" s="1"/>
  <c r="E37" i="3"/>
  <c r="D37" i="3"/>
  <c r="F37" i="3" s="1"/>
  <c r="G37" i="3" s="1"/>
  <c r="P38" i="3"/>
  <c r="Q38" i="3"/>
  <c r="M38" i="3"/>
  <c r="L38" i="3"/>
  <c r="N38" i="3" s="1"/>
  <c r="O38" i="3" s="1"/>
  <c r="I38" i="3"/>
  <c r="H38" i="3"/>
  <c r="J38" i="3" s="1"/>
  <c r="K38" i="3" s="1"/>
  <c r="E38" i="3"/>
  <c r="D38" i="3"/>
  <c r="F38" i="3" s="1"/>
  <c r="G38" i="3" s="1"/>
  <c r="P39" i="3"/>
  <c r="Q39" i="3"/>
  <c r="M39" i="3"/>
  <c r="L39" i="3"/>
  <c r="N39" i="3" s="1"/>
  <c r="O39" i="3" s="1"/>
  <c r="I39" i="3"/>
  <c r="H39" i="3"/>
  <c r="J39" i="3" s="1"/>
  <c r="K39" i="3" s="1"/>
  <c r="E39" i="3"/>
  <c r="D39" i="3"/>
  <c r="F39" i="3" s="1"/>
  <c r="G39" i="3" s="1"/>
  <c r="P40" i="3"/>
  <c r="Q40" i="3"/>
  <c r="M40" i="3"/>
  <c r="L40" i="3"/>
  <c r="N40" i="3" s="1"/>
  <c r="O40" i="3" s="1"/>
  <c r="I40" i="3"/>
  <c r="H40" i="3"/>
  <c r="J40" i="3" s="1"/>
  <c r="K40" i="3" s="1"/>
  <c r="E40" i="3"/>
  <c r="D40" i="3"/>
  <c r="F40" i="3" s="1"/>
  <c r="G40" i="3" s="1"/>
  <c r="P41" i="3"/>
  <c r="Q41" i="3"/>
  <c r="M41" i="3"/>
  <c r="L41" i="3"/>
  <c r="N41" i="3" s="1"/>
  <c r="O41" i="3" s="1"/>
  <c r="I41" i="3"/>
  <c r="H41" i="3"/>
  <c r="J41" i="3" s="1"/>
  <c r="K41" i="3" s="1"/>
  <c r="E41" i="3"/>
  <c r="D41" i="3"/>
  <c r="F41" i="3" s="1"/>
  <c r="G41" i="3" s="1"/>
  <c r="P42" i="3"/>
  <c r="Q42" i="3"/>
  <c r="M42" i="3"/>
  <c r="L42" i="3"/>
  <c r="N42" i="3" s="1"/>
  <c r="O42" i="3" s="1"/>
  <c r="I42" i="3"/>
  <c r="H42" i="3"/>
  <c r="J42" i="3" s="1"/>
  <c r="K42" i="3" s="1"/>
  <c r="E42" i="3"/>
  <c r="D42" i="3"/>
  <c r="F42" i="3" s="1"/>
  <c r="G42" i="3" s="1"/>
  <c r="P43" i="3"/>
  <c r="Q43" i="3"/>
  <c r="M43" i="3"/>
  <c r="L43" i="3"/>
  <c r="N43" i="3" s="1"/>
  <c r="O43" i="3" s="1"/>
  <c r="I43" i="3"/>
  <c r="H43" i="3"/>
  <c r="J43" i="3" s="1"/>
  <c r="K43" i="3" s="1"/>
  <c r="E43" i="3"/>
  <c r="D43" i="3"/>
  <c r="F43" i="3" s="1"/>
  <c r="G43" i="3" s="1"/>
  <c r="P44" i="3"/>
  <c r="Q44" i="3"/>
  <c r="M44" i="3"/>
  <c r="L44" i="3"/>
  <c r="N44" i="3" s="1"/>
  <c r="O44" i="3" s="1"/>
  <c r="I44" i="3"/>
  <c r="H44" i="3"/>
  <c r="J44" i="3" s="1"/>
  <c r="K44" i="3" s="1"/>
  <c r="E44" i="3"/>
  <c r="D44" i="3"/>
  <c r="F44" i="3" s="1"/>
  <c r="G44" i="3" s="1"/>
  <c r="P45" i="3"/>
  <c r="Q45" i="3"/>
  <c r="M45" i="3"/>
  <c r="L45" i="3"/>
  <c r="N45" i="3" s="1"/>
  <c r="O45" i="3" s="1"/>
  <c r="I45" i="3"/>
  <c r="H45" i="3"/>
  <c r="J45" i="3" s="1"/>
  <c r="K45" i="3" s="1"/>
  <c r="E45" i="3"/>
  <c r="D45" i="3"/>
  <c r="F45" i="3" s="1"/>
  <c r="G45" i="3" s="1"/>
  <c r="P46" i="3"/>
  <c r="Q46" i="3"/>
  <c r="M46" i="3"/>
  <c r="L46" i="3"/>
  <c r="N46" i="3" s="1"/>
  <c r="O46" i="3" s="1"/>
  <c r="I46" i="3"/>
  <c r="H46" i="3"/>
  <c r="J46" i="3" s="1"/>
  <c r="K46" i="3" s="1"/>
  <c r="E46" i="3"/>
  <c r="D46" i="3"/>
  <c r="F46" i="3" s="1"/>
  <c r="G46" i="3" s="1"/>
  <c r="P47" i="3"/>
  <c r="Q47" i="3"/>
  <c r="M47" i="3"/>
  <c r="L47" i="3"/>
  <c r="N47" i="3" s="1"/>
  <c r="O47" i="3" s="1"/>
  <c r="I47" i="3"/>
  <c r="H47" i="3"/>
  <c r="J47" i="3" s="1"/>
  <c r="K47" i="3" s="1"/>
  <c r="E47" i="3"/>
  <c r="D47" i="3"/>
  <c r="F47" i="3" s="1"/>
  <c r="G47" i="3" s="1"/>
  <c r="P7" i="3"/>
  <c r="Q7" i="3"/>
  <c r="M7" i="3"/>
  <c r="L7" i="3"/>
  <c r="N7" i="3" s="1"/>
  <c r="O7" i="3" s="1"/>
  <c r="I7" i="3"/>
  <c r="H7" i="3"/>
  <c r="J7" i="3" s="1"/>
  <c r="K7" i="3" s="1"/>
  <c r="E7" i="3"/>
  <c r="D7" i="3"/>
  <c r="F7" i="3" s="1"/>
  <c r="G7" i="3" s="1"/>
  <c r="P8" i="3"/>
  <c r="Q8" i="3"/>
  <c r="M8" i="3"/>
  <c r="L8" i="3"/>
  <c r="N8" i="3" s="1"/>
  <c r="O8" i="3" s="1"/>
  <c r="I8" i="3"/>
  <c r="H8" i="3"/>
  <c r="J8" i="3" s="1"/>
  <c r="K8" i="3" s="1"/>
  <c r="E8" i="3"/>
  <c r="D8" i="3"/>
  <c r="F8" i="3" s="1"/>
  <c r="G8" i="3" s="1"/>
  <c r="P9" i="3"/>
  <c r="Q9" i="3"/>
  <c r="M9" i="3"/>
  <c r="L9" i="3"/>
  <c r="N9" i="3" s="1"/>
  <c r="O9" i="3" s="1"/>
  <c r="I9" i="3"/>
  <c r="H9" i="3"/>
  <c r="J9" i="3" s="1"/>
  <c r="K9" i="3" s="1"/>
  <c r="E9" i="3"/>
  <c r="D9" i="3"/>
  <c r="F9" i="3" s="1"/>
  <c r="G9" i="3" s="1"/>
  <c r="P10" i="3"/>
  <c r="Q10" i="3"/>
  <c r="M10" i="3"/>
  <c r="L10" i="3"/>
  <c r="N10" i="3" s="1"/>
  <c r="O10" i="3" s="1"/>
  <c r="I10" i="3"/>
  <c r="H10" i="3"/>
  <c r="J10" i="3" s="1"/>
  <c r="K10" i="3" s="1"/>
  <c r="E10" i="3"/>
  <c r="D10" i="3"/>
  <c r="F10" i="3" s="1"/>
  <c r="G10" i="3" s="1"/>
  <c r="P11" i="3"/>
  <c r="Q11" i="3"/>
  <c r="M11" i="3"/>
  <c r="L11" i="3"/>
  <c r="N11" i="3" s="1"/>
  <c r="O11" i="3" s="1"/>
  <c r="I11" i="3"/>
  <c r="H11" i="3"/>
  <c r="J11" i="3" s="1"/>
  <c r="K11" i="3" s="1"/>
  <c r="E11" i="3"/>
  <c r="D11" i="3"/>
  <c r="F11" i="3" s="1"/>
  <c r="G11" i="3" s="1"/>
  <c r="R11" i="3" l="1"/>
  <c r="S11" i="3" s="1"/>
  <c r="R10" i="3"/>
  <c r="S10" i="3" s="1"/>
  <c r="R9" i="3"/>
  <c r="S9" i="3" s="1"/>
  <c r="R8" i="3"/>
  <c r="S8" i="3" s="1"/>
  <c r="C3" i="4"/>
  <c r="C4" i="4"/>
  <c r="C5" i="4"/>
  <c r="R7" i="3"/>
  <c r="S7" i="3" s="1"/>
  <c r="R47" i="3"/>
  <c r="S47" i="3" s="1"/>
  <c r="R46" i="3"/>
  <c r="S46" i="3" s="1"/>
  <c r="R45" i="3"/>
  <c r="S45" i="3" s="1"/>
  <c r="R44" i="3"/>
  <c r="S44" i="3" s="1"/>
  <c r="R43" i="3"/>
  <c r="S43" i="3" s="1"/>
  <c r="R42" i="3"/>
  <c r="S42" i="3" s="1"/>
  <c r="R41" i="3"/>
  <c r="S41" i="3" s="1"/>
  <c r="R40" i="3"/>
  <c r="S40" i="3" s="1"/>
  <c r="R39" i="3"/>
  <c r="S39" i="3" s="1"/>
  <c r="R38" i="3"/>
  <c r="S38" i="3" s="1"/>
  <c r="R37" i="3"/>
  <c r="S37" i="3" s="1"/>
  <c r="R36" i="3"/>
  <c r="S36" i="3" s="1"/>
  <c r="R35" i="3"/>
  <c r="S35" i="3" s="1"/>
  <c r="R34" i="3"/>
  <c r="S34" i="3" s="1"/>
  <c r="R33" i="3"/>
  <c r="S33" i="3" s="1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C6" i="4" l="1"/>
</calcChain>
</file>

<file path=xl/sharedStrings.xml><?xml version="1.0" encoding="utf-8"?>
<sst xmlns="http://schemas.openxmlformats.org/spreadsheetml/2006/main" count="35" uniqueCount="20">
  <si>
    <t>Вариант 14</t>
  </si>
  <si>
    <t>Функция</t>
  </si>
  <si>
    <t>Исходные данные</t>
  </si>
  <si>
    <t>Производная 1-го порядка</t>
  </si>
  <si>
    <t xml:space="preserve"> y = 2.06 ∙ x ∙ sin(x) + 0.68 ∙ sin²(x) - 2.35 ∙ x</t>
  </si>
  <si>
    <t>y' = 0.68 ∙ sin(2 ∙ x) + 2.06 ∙ (sin(x) + x ∙ cos(x)) - 2.35</t>
  </si>
  <si>
    <t>x</t>
  </si>
  <si>
    <t>y</t>
  </si>
  <si>
    <t>y'</t>
  </si>
  <si>
    <t>y(x+∆x)</t>
  </si>
  <si>
    <t>y(x-∆x)</t>
  </si>
  <si>
    <t>∆x =</t>
  </si>
  <si>
    <t>АО</t>
  </si>
  <si>
    <t>∆x</t>
  </si>
  <si>
    <t>AO</t>
  </si>
  <si>
    <r>
      <t xml:space="preserve">y' </t>
    </r>
    <r>
      <rPr>
        <b/>
        <sz val="9"/>
        <color theme="1"/>
        <rFont val="Times New Roman"/>
        <family val="1"/>
        <charset val="204"/>
      </rPr>
      <t>ан</t>
    </r>
  </si>
  <si>
    <r>
      <t xml:space="preserve">y' </t>
    </r>
    <r>
      <rPr>
        <b/>
        <sz val="9"/>
        <color theme="1"/>
        <rFont val="Times New Roman"/>
        <family val="1"/>
        <charset val="204"/>
      </rPr>
      <t>числ</t>
    </r>
  </si>
  <si>
    <t>a₁</t>
  </si>
  <si>
    <t>a₂</t>
  </si>
  <si>
    <t>a₃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</si>
</sst>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3B5D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5FC9E"/>
        <bgColor indexed="64"/>
      </patternFill>
    </fill>
    <fill>
      <patternFill patternType="solid">
        <fgColor rgb="FFFEA8B2"/>
        <bgColor indexed="64"/>
      </patternFill>
    </fill>
    <fill>
      <patternFill patternType="solid">
        <fgColor rgb="FFFED9D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84BF"/>
        <bgColor indexed="64"/>
      </patternFill>
    </fill>
    <fill>
      <patternFill patternType="solid">
        <fgColor rgb="FFECCCE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/>
    <xf numFmtId="0" fontId="1" fillId="0" borderId="0" xfId="0" applyFont="1" applyFill="1"/>
    <xf numFmtId="0" fontId="1" fillId="0" borderId="0" xfId="0" applyFont="1"/>
    <xf numFmtId="0" fontId="2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4" xfId="0" applyFont="1" applyFill="1" applyBorder="1"/>
    <xf numFmtId="0" fontId="1" fillId="0" borderId="3" xfId="0" applyFont="1" applyFill="1" applyBorder="1"/>
    <xf numFmtId="0" fontId="2" fillId="9" borderId="5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left"/>
    </xf>
    <xf numFmtId="0" fontId="1" fillId="0" borderId="7" xfId="0" applyFont="1" applyFill="1" applyBorder="1"/>
    <xf numFmtId="0" fontId="2" fillId="12" borderId="6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6" borderId="1" xfId="0" applyFont="1" applyFill="1" applyBorder="1"/>
    <xf numFmtId="2" fontId="1" fillId="11" borderId="1" xfId="0" applyNumberFormat="1" applyFont="1" applyFill="1" applyBorder="1"/>
    <xf numFmtId="2" fontId="1" fillId="6" borderId="1" xfId="0" applyNumberFormat="1" applyFont="1" applyFill="1" applyBorder="1"/>
    <xf numFmtId="2" fontId="1" fillId="8" borderId="1" xfId="0" applyNumberFormat="1" applyFont="1" applyFill="1" applyBorder="1"/>
    <xf numFmtId="2" fontId="1" fillId="15" borderId="1" xfId="0" applyNumberFormat="1" applyFont="1" applyFill="1" applyBorder="1"/>
    <xf numFmtId="0" fontId="2" fillId="13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2" fontId="1" fillId="15" borderId="1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4" xfId="0" applyFont="1" applyBorder="1"/>
    <xf numFmtId="0" fontId="2" fillId="7" borderId="1" xfId="0" applyFont="1" applyFill="1" applyBorder="1" applyAlignment="1">
      <alignment horizontal="center"/>
    </xf>
    <xf numFmtId="0" fontId="2" fillId="0" borderId="0" xfId="0" applyFont="1" applyBorder="1"/>
    <xf numFmtId="0" fontId="1" fillId="8" borderId="1" xfId="0" applyFont="1" applyFill="1" applyBorder="1" applyAlignment="1">
      <alignment horizontal="right"/>
    </xf>
    <xf numFmtId="2" fontId="1" fillId="8" borderId="1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CCCE9"/>
      <color rgb="FFE3B5DF"/>
      <color rgb="FFD684BF"/>
      <color rgb="FFF5FC9E"/>
      <color rgb="FF99FFCC"/>
      <color rgb="FF8CF0A4"/>
      <color rgb="FFDC9434"/>
      <color rgb="FFFF9933"/>
      <color rgb="FFFED9D6"/>
      <color rgb="FFFEA8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График</a:t>
            </a:r>
            <a:r>
              <a:rPr lang="ru-RU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исходной функции</a:t>
            </a:r>
            <a:endParaRPr lang="ru-RU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Лист1!$G$4</c:f>
              <c:strCache>
                <c:ptCount val="1"/>
                <c:pt idx="0">
                  <c:v> y = 2.06 ∙ x ∙ sin(x) + 0.68 ∙ sin²(x) - 2.35 ∙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Лист1!$B$8:$B$48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cat>
          <c:val>
            <c:numRef>
              <c:f>Лист1!$C$8:$C$48</c:f>
              <c:numCache>
                <c:formatCode>0.00</c:formatCode>
                <c:ptCount val="41"/>
                <c:pt idx="0">
                  <c:v>2.4983642908556671</c:v>
                </c:pt>
                <c:pt idx="1">
                  <c:v>2.063458592982693</c:v>
                </c:pt>
                <c:pt idx="2">
                  <c:v>2.1630800982853415</c:v>
                </c:pt>
                <c:pt idx="3">
                  <c:v>2.6965522156215913</c:v>
                </c:pt>
                <c:pt idx="4">
                  <c:v>3.5534174501576006</c:v>
                </c:pt>
                <c:pt idx="5">
                  <c:v>4.6193328046514859</c:v>
                </c:pt>
                <c:pt idx="6">
                  <c:v>5.7795261618811171</c:v>
                </c:pt>
                <c:pt idx="7">
                  <c:v>6.9210937815733971</c:v>
                </c:pt>
                <c:pt idx="8">
                  <c:v>7.9356637523488551</c:v>
                </c:pt>
                <c:pt idx="9">
                  <c:v>8.7236617967174297</c:v>
                </c:pt>
                <c:pt idx="10">
                  <c:v>9.2006863990778793</c:v>
                </c:pt>
                <c:pt idx="11">
                  <c:v>9.3055398393819804</c:v>
                </c:pt>
                <c:pt idx="12">
                  <c:v>9.0085442296154383</c:v>
                </c:pt>
                <c:pt idx="13">
                  <c:v>8.3181646121594142</c:v>
                </c:pt>
                <c:pt idx="14">
                  <c:v>7.2838569574506797</c:v>
                </c:pt>
                <c:pt idx="15">
                  <c:v>5.9935242241265918</c:v>
                </c:pt>
                <c:pt idx="16">
                  <c:v>4.564920153130295</c:v>
                </c:pt>
                <c:pt idx="17">
                  <c:v>3.1315812356690325</c:v>
                </c:pt>
                <c:pt idx="18">
                  <c:v>1.8251055207671616</c:v>
                </c:pt>
                <c:pt idx="19">
                  <c:v>0.75653496797335262</c:v>
                </c:pt>
                <c:pt idx="20">
                  <c:v>0</c:v>
                </c:pt>
                <c:pt idx="21">
                  <c:v>-0.41846503202664742</c:v>
                </c:pt>
                <c:pt idx="22">
                  <c:v>-0.52489447923283838</c:v>
                </c:pt>
                <c:pt idx="23">
                  <c:v>-0.39341876433096812</c:v>
                </c:pt>
                <c:pt idx="24">
                  <c:v>-0.13507984686970476</c:v>
                </c:pt>
                <c:pt idx="25">
                  <c:v>0.11852422412659225</c:v>
                </c:pt>
                <c:pt idx="26">
                  <c:v>0.23385695745067903</c:v>
                </c:pt>
                <c:pt idx="27">
                  <c:v>9.3164612159413629E-2</c:v>
                </c:pt>
                <c:pt idx="28">
                  <c:v>-0.39145577038456292</c:v>
                </c:pt>
                <c:pt idx="29">
                  <c:v>-1.2694601606180207</c:v>
                </c:pt>
                <c:pt idx="30">
                  <c:v>-2.5493136009221202</c:v>
                </c:pt>
                <c:pt idx="31">
                  <c:v>-4.2013382032825701</c:v>
                </c:pt>
                <c:pt idx="32">
                  <c:v>-6.1643362476511463</c:v>
                </c:pt>
                <c:pt idx="33">
                  <c:v>-8.3539062184266033</c:v>
                </c:pt>
                <c:pt idx="34">
                  <c:v>-10.670473838118882</c:v>
                </c:pt>
                <c:pt idx="35">
                  <c:v>-13.005667195348515</c:v>
                </c:pt>
                <c:pt idx="36">
                  <c:v>-15.246582549842401</c:v>
                </c:pt>
                <c:pt idx="37">
                  <c:v>-17.278447784378411</c:v>
                </c:pt>
                <c:pt idx="38">
                  <c:v>-18.986919901714661</c:v>
                </c:pt>
                <c:pt idx="39">
                  <c:v>-20.261541407017305</c:v>
                </c:pt>
                <c:pt idx="40">
                  <c:v>-21.001635709144331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3-47FA-94D2-E5FB9C475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80687"/>
        <c:axId val="2091766127"/>
      </c:lineChart>
      <c:catAx>
        <c:axId val="2091780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766127"/>
        <c:crosses val="autoZero"/>
        <c:auto val="0"/>
        <c:lblAlgn val="ctr"/>
        <c:lblOffset val="100"/>
        <c:tickMarkSkip val="1"/>
        <c:noMultiLvlLbl val="0"/>
      </c:catAx>
      <c:valAx>
        <c:axId val="20917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178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38304415720563"/>
          <c:y val="0.94625523408093848"/>
          <c:w val="0.65971803882265545"/>
          <c:h val="3.9647850923458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исходной функции и её производной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Лист2!$D$2</c:f>
              <c:strCache>
                <c:ptCount val="1"/>
                <c:pt idx="0">
                  <c:v> y = 2.06 ∙ x ∙ sin(x) + 0.68 ∙ sin²(x) - 2.35 ∙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Лист2!$B$6:$B$46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cat>
          <c:val>
            <c:numRef>
              <c:f>Лист2!$C$6:$C$46</c:f>
              <c:numCache>
                <c:formatCode>0.00</c:formatCode>
                <c:ptCount val="41"/>
                <c:pt idx="0">
                  <c:v>2.4983642908556671</c:v>
                </c:pt>
                <c:pt idx="1">
                  <c:v>2.063458592982693</c:v>
                </c:pt>
                <c:pt idx="2">
                  <c:v>2.1630800982853415</c:v>
                </c:pt>
                <c:pt idx="3">
                  <c:v>2.6965522156215913</c:v>
                </c:pt>
                <c:pt idx="4">
                  <c:v>3.5534174501576006</c:v>
                </c:pt>
                <c:pt idx="5">
                  <c:v>4.6193328046514859</c:v>
                </c:pt>
                <c:pt idx="6">
                  <c:v>5.7795261618811171</c:v>
                </c:pt>
                <c:pt idx="7">
                  <c:v>6.9210937815733971</c:v>
                </c:pt>
                <c:pt idx="8">
                  <c:v>7.9356637523488551</c:v>
                </c:pt>
                <c:pt idx="9">
                  <c:v>8.7236617967174297</c:v>
                </c:pt>
                <c:pt idx="10">
                  <c:v>9.2006863990778793</c:v>
                </c:pt>
                <c:pt idx="11">
                  <c:v>9.3055398393819804</c:v>
                </c:pt>
                <c:pt idx="12">
                  <c:v>9.0085442296154383</c:v>
                </c:pt>
                <c:pt idx="13">
                  <c:v>8.3181646121594142</c:v>
                </c:pt>
                <c:pt idx="14">
                  <c:v>7.2838569574506797</c:v>
                </c:pt>
                <c:pt idx="15">
                  <c:v>5.9935242241265918</c:v>
                </c:pt>
                <c:pt idx="16">
                  <c:v>4.564920153130295</c:v>
                </c:pt>
                <c:pt idx="17">
                  <c:v>3.1315812356690325</c:v>
                </c:pt>
                <c:pt idx="18">
                  <c:v>1.8251055207671616</c:v>
                </c:pt>
                <c:pt idx="19">
                  <c:v>0.75653496797335262</c:v>
                </c:pt>
                <c:pt idx="20">
                  <c:v>0</c:v>
                </c:pt>
                <c:pt idx="21">
                  <c:v>-0.41846503202664742</c:v>
                </c:pt>
                <c:pt idx="22">
                  <c:v>-0.52489447923283838</c:v>
                </c:pt>
                <c:pt idx="23">
                  <c:v>-0.39341876433096812</c:v>
                </c:pt>
                <c:pt idx="24">
                  <c:v>-0.13507984686970476</c:v>
                </c:pt>
                <c:pt idx="25">
                  <c:v>0.11852422412659225</c:v>
                </c:pt>
                <c:pt idx="26">
                  <c:v>0.23385695745067903</c:v>
                </c:pt>
                <c:pt idx="27">
                  <c:v>9.3164612159413629E-2</c:v>
                </c:pt>
                <c:pt idx="28">
                  <c:v>-0.39145577038456292</c:v>
                </c:pt>
                <c:pt idx="29">
                  <c:v>-1.2694601606180207</c:v>
                </c:pt>
                <c:pt idx="30">
                  <c:v>-2.5493136009221202</c:v>
                </c:pt>
                <c:pt idx="31">
                  <c:v>-4.2013382032825701</c:v>
                </c:pt>
                <c:pt idx="32">
                  <c:v>-6.1643362476511463</c:v>
                </c:pt>
                <c:pt idx="33">
                  <c:v>-8.3539062184266033</c:v>
                </c:pt>
                <c:pt idx="34">
                  <c:v>-10.670473838118882</c:v>
                </c:pt>
                <c:pt idx="35">
                  <c:v>-13.005667195348515</c:v>
                </c:pt>
                <c:pt idx="36">
                  <c:v>-15.246582549842401</c:v>
                </c:pt>
                <c:pt idx="37">
                  <c:v>-17.278447784378411</c:v>
                </c:pt>
                <c:pt idx="38">
                  <c:v>-18.986919901714661</c:v>
                </c:pt>
                <c:pt idx="39">
                  <c:v>-20.261541407017305</c:v>
                </c:pt>
                <c:pt idx="40">
                  <c:v>-21.001635709144331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6-4704-A089-66BE1189CD86}"/>
            </c:ext>
          </c:extLst>
        </c:ser>
        <c:ser>
          <c:idx val="1"/>
          <c:order val="1"/>
          <c:tx>
            <c:strRef>
              <c:f>Лист2!$E$3</c:f>
              <c:strCache>
                <c:ptCount val="1"/>
                <c:pt idx="0">
                  <c:v>y' = 0.68 ∙ sin(2 ∙ x) + 2.06 ∙ (sin(x) + x ∙ cos(x)) - 2.35</c:v>
                </c:pt>
              </c:strCache>
            </c:strRef>
          </c:tx>
          <c:spPr>
            <a:ln w="28575" cap="rnd">
              <a:solidFill>
                <a:srgbClr val="FF0000">
                  <a:alpha val="94000"/>
                </a:srgb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Лист2!$B$6:$B$46</c:f>
              <c:numCache>
                <c:formatCode>General</c:formatCode>
                <c:ptCount val="41"/>
                <c:pt idx="0">
                  <c:v>-5</c:v>
                </c:pt>
                <c:pt idx="1">
                  <c:v>-4.75</c:v>
                </c:pt>
                <c:pt idx="2">
                  <c:v>-4.5</c:v>
                </c:pt>
                <c:pt idx="3">
                  <c:v>-4.25</c:v>
                </c:pt>
                <c:pt idx="4">
                  <c:v>-4</c:v>
                </c:pt>
                <c:pt idx="5">
                  <c:v>-3.75</c:v>
                </c:pt>
                <c:pt idx="6">
                  <c:v>-3.5</c:v>
                </c:pt>
                <c:pt idx="7">
                  <c:v>-3.25</c:v>
                </c:pt>
                <c:pt idx="8">
                  <c:v>-3</c:v>
                </c:pt>
                <c:pt idx="9">
                  <c:v>-2.75</c:v>
                </c:pt>
                <c:pt idx="10">
                  <c:v>-2.5</c:v>
                </c:pt>
                <c:pt idx="11">
                  <c:v>-2.25</c:v>
                </c:pt>
                <c:pt idx="12">
                  <c:v>-2</c:v>
                </c:pt>
                <c:pt idx="13">
                  <c:v>-1.75</c:v>
                </c:pt>
                <c:pt idx="14">
                  <c:v>-1.5</c:v>
                </c:pt>
                <c:pt idx="15">
                  <c:v>-1.25</c:v>
                </c:pt>
                <c:pt idx="16">
                  <c:v>-1</c:v>
                </c:pt>
                <c:pt idx="17">
                  <c:v>-0.75</c:v>
                </c:pt>
                <c:pt idx="18">
                  <c:v>-0.5</c:v>
                </c:pt>
                <c:pt idx="19">
                  <c:v>-0.25</c:v>
                </c:pt>
                <c:pt idx="20">
                  <c:v>0</c:v>
                </c:pt>
                <c:pt idx="21">
                  <c:v>0.25</c:v>
                </c:pt>
                <c:pt idx="22">
                  <c:v>0.5</c:v>
                </c:pt>
                <c:pt idx="23">
                  <c:v>0.75</c:v>
                </c:pt>
                <c:pt idx="24">
                  <c:v>1</c:v>
                </c:pt>
                <c:pt idx="25">
                  <c:v>1.25</c:v>
                </c:pt>
                <c:pt idx="26">
                  <c:v>1.5</c:v>
                </c:pt>
                <c:pt idx="27">
                  <c:v>1.75</c:v>
                </c:pt>
                <c:pt idx="28">
                  <c:v>2</c:v>
                </c:pt>
                <c:pt idx="29">
                  <c:v>2.25</c:v>
                </c:pt>
                <c:pt idx="30">
                  <c:v>2.5</c:v>
                </c:pt>
                <c:pt idx="31">
                  <c:v>2.75</c:v>
                </c:pt>
                <c:pt idx="32">
                  <c:v>3</c:v>
                </c:pt>
                <c:pt idx="33">
                  <c:v>3.25</c:v>
                </c:pt>
                <c:pt idx="34">
                  <c:v>3.5</c:v>
                </c:pt>
                <c:pt idx="35">
                  <c:v>3.75</c:v>
                </c:pt>
                <c:pt idx="36">
                  <c:v>4</c:v>
                </c:pt>
                <c:pt idx="37">
                  <c:v>4.25</c:v>
                </c:pt>
                <c:pt idx="38">
                  <c:v>4.5</c:v>
                </c:pt>
                <c:pt idx="39">
                  <c:v>4.75</c:v>
                </c:pt>
                <c:pt idx="40">
                  <c:v>5</c:v>
                </c:pt>
              </c:numCache>
            </c:numRef>
          </c:cat>
          <c:val>
            <c:numRef>
              <c:f>Лист2!$D$6:$D$46</c:f>
              <c:numCache>
                <c:formatCode>0.00</c:formatCode>
                <c:ptCount val="41"/>
                <c:pt idx="0">
                  <c:v>-2.9264021490603938</c:v>
                </c:pt>
                <c:pt idx="1">
                  <c:v>-0.60829115880554152</c:v>
                </c:pt>
                <c:pt idx="2">
                  <c:v>1.3375485331490333</c:v>
                </c:pt>
                <c:pt idx="3">
                  <c:v>2.8562028155621646</c:v>
                </c:pt>
                <c:pt idx="4">
                  <c:v>3.9222729685465949</c:v>
                </c:pt>
                <c:pt idx="5">
                  <c:v>4.5283973678505127</c:v>
                </c:pt>
                <c:pt idx="6">
                  <c:v>4.677715277278482</c:v>
                </c:pt>
                <c:pt idx="7">
                  <c:v>4.382298566591567</c:v>
                </c:pt>
                <c:pt idx="8">
                  <c:v>3.667448951162696</c:v>
                </c:pt>
                <c:pt idx="9">
                  <c:v>2.5797187527129704</c:v>
                </c:pt>
                <c:pt idx="10">
                  <c:v>1.1951055099834922</c:v>
                </c:pt>
                <c:pt idx="11">
                  <c:v>-0.37652556425695582</c:v>
                </c:pt>
                <c:pt idx="12">
                  <c:v>-1.9940020358772865</c:v>
                </c:pt>
                <c:pt idx="13">
                  <c:v>-3.4959014251149498</c:v>
                </c:pt>
                <c:pt idx="14">
                  <c:v>-4.7193792310382641</c:v>
                </c:pt>
                <c:pt idx="15">
                  <c:v>-5.5238244570310151</c:v>
                </c:pt>
                <c:pt idx="16">
                  <c:v>-5.8147752290340984</c:v>
                </c:pt>
                <c:pt idx="17">
                  <c:v>-5.5629317389488788</c:v>
                </c:pt>
                <c:pt idx="18">
                  <c:v>-4.8137269179411124</c:v>
                </c:pt>
                <c:pt idx="19">
                  <c:v>-3.6846514194961575</c:v>
                </c:pt>
                <c:pt idx="20">
                  <c:v>-2.35</c:v>
                </c:pt>
                <c:pt idx="21">
                  <c:v>-1.0153485805038427</c:v>
                </c:pt>
                <c:pt idx="22">
                  <c:v>0.11372691794111178</c:v>
                </c:pt>
                <c:pt idx="23">
                  <c:v>0.86293173894887865</c:v>
                </c:pt>
                <c:pt idx="24">
                  <c:v>1.1147752290340982</c:v>
                </c:pt>
                <c:pt idx="25">
                  <c:v>0.82382445703101492</c:v>
                </c:pt>
                <c:pt idx="26">
                  <c:v>1.9379231038263445E-2</c:v>
                </c:pt>
                <c:pt idx="27">
                  <c:v>-1.2040985748850503</c:v>
                </c:pt>
                <c:pt idx="28">
                  <c:v>-2.7059979641227137</c:v>
                </c:pt>
                <c:pt idx="29">
                  <c:v>-4.3234744357430444</c:v>
                </c:pt>
                <c:pt idx="30">
                  <c:v>-5.8951055099834928</c:v>
                </c:pt>
                <c:pt idx="31">
                  <c:v>-7.2797187527129701</c:v>
                </c:pt>
                <c:pt idx="32">
                  <c:v>-8.3674489511626966</c:v>
                </c:pt>
                <c:pt idx="33">
                  <c:v>-9.0822985665915663</c:v>
                </c:pt>
                <c:pt idx="34">
                  <c:v>-9.3777152772784831</c:v>
                </c:pt>
                <c:pt idx="35">
                  <c:v>-9.2283973678505138</c:v>
                </c:pt>
                <c:pt idx="36">
                  <c:v>-8.6222729685465946</c:v>
                </c:pt>
                <c:pt idx="37">
                  <c:v>-7.5562028155621643</c:v>
                </c:pt>
                <c:pt idx="38">
                  <c:v>-6.0375485331490335</c:v>
                </c:pt>
                <c:pt idx="39">
                  <c:v>-4.0917088411944587</c:v>
                </c:pt>
                <c:pt idx="40">
                  <c:v>-1.7735978509396064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6-4704-A089-66BE1189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3103"/>
        <c:axId val="21504767"/>
      </c:lineChart>
      <c:catAx>
        <c:axId val="2150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4767"/>
        <c:crosses val="autoZero"/>
        <c:auto val="1"/>
        <c:lblAlgn val="ctr"/>
        <c:lblOffset val="100"/>
        <c:noMultiLvlLbl val="0"/>
      </c:catAx>
      <c:valAx>
        <c:axId val="215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0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абсолютной ошибки от приращения аргумента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985839833784385"/>
          <c:y val="0.1375614078227039"/>
          <c:w val="0.85554850744745559"/>
          <c:h val="0.69775319355722354"/>
        </c:manualLayout>
      </c:layout>
      <c:lineChart>
        <c:grouping val="standard"/>
        <c:varyColors val="0"/>
        <c:ser>
          <c:idx val="1"/>
          <c:order val="0"/>
          <c:tx>
            <c:strRef>
              <c:f>Лист4!$C$2</c:f>
              <c:strCache>
                <c:ptCount val="1"/>
                <c:pt idx="0">
                  <c:v>AO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B3-4E55-B797-B46C099A8D73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B3-4E55-B797-B46C099A8D73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B3-4E55-B797-B46C099A8D73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FB3-4E55-B797-B46C099A8D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Лист4!$B$3:$B$6</c:f>
              <c:numCache>
                <c:formatCode>General</c:formatCode>
                <c:ptCount val="4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cat>
          <c:val>
            <c:numRef>
              <c:f>Лист4!$C$3:$C$6</c:f>
              <c:numCache>
                <c:formatCode>0.00</c:formatCode>
                <c:ptCount val="4"/>
                <c:pt idx="0">
                  <c:v>0.87072082967682896</c:v>
                </c:pt>
                <c:pt idx="1">
                  <c:v>0.2304068238224761</c:v>
                </c:pt>
                <c:pt idx="2">
                  <c:v>3.745730228314658E-2</c:v>
                </c:pt>
                <c:pt idx="3">
                  <c:v>9.3856788710909664E-3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3-4E55-B797-B46C099A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23536"/>
        <c:axId val="168221040"/>
      </c:lineChart>
      <c:catAx>
        <c:axId val="16822353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Приращение аргумента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21040"/>
        <c:crosses val="autoZero"/>
        <c:auto val="1"/>
        <c:lblAlgn val="ctr"/>
        <c:lblOffset val="100"/>
        <c:noMultiLvlLbl val="0"/>
      </c:catAx>
      <c:valAx>
        <c:axId val="1682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Абсолютная ошибка</a:t>
                </a:r>
              </a:p>
            </c:rich>
          </c:tx>
          <c:layout>
            <c:manualLayout>
              <c:xMode val="edge"/>
              <c:yMode val="edge"/>
              <c:x val="2.2809745982374289E-2"/>
              <c:y val="0.31460663657140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2235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603106</xdr:colOff>
      <xdr:row>8</xdr:row>
      <xdr:rowOff>188334</xdr:rowOff>
    </xdr:from>
    <xdr:to>
      <xdr:col>13</xdr:col>
      <xdr:colOff>474807</xdr:colOff>
      <xdr:row>37</xdr:row>
      <xdr:rowOff>69272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CD44B4-4C72-DF17-D40F-BDF4A60A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9525</xdr:rowOff>
    </xdr:from>
    <xdr:to>
      <xdr:col>14</xdr:col>
      <xdr:colOff>409575</xdr:colOff>
      <xdr:row>29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C721CE-CBA4-CC37-D8D8-FEB732E0E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0</xdr:row>
      <xdr:rowOff>195262</xdr:rowOff>
    </xdr:from>
    <xdr:to>
      <xdr:col>14</xdr:col>
      <xdr:colOff>9524</xdr:colOff>
      <xdr:row>18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103DA4-EFB6-96FF-05B1-DE8C8E447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390E-F8B5-4E38-9149-BF518F51DE9B}">
  <dimension ref="A1:N49"/>
  <sheetViews>
    <sheetView showGridLines="0" tabSelected="1" zoomScaleNormal="100" workbookViewId="0">
      <selection activeCell="L41" sqref="L41"/>
    </sheetView>
  </sheetViews>
  <sheetFormatPr defaultRowHeight="15" x14ac:dyDescent="0.25"/>
  <sheetData>
    <row r="1" spans="1:14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s="26" t="s">
        <v>0</v>
      </c>
      <c r="C2" s="26"/>
      <c r="D2" s="32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1"/>
      <c r="B3" s="33"/>
      <c r="C3" s="33"/>
      <c r="D3" s="3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B4" s="34" t="s">
        <v>2</v>
      </c>
      <c r="C4" s="34"/>
      <c r="D4" s="32"/>
      <c r="E4" s="35" t="s">
        <v>1</v>
      </c>
      <c r="F4" s="35"/>
      <c r="G4" s="36" t="s">
        <v>4</v>
      </c>
      <c r="H4" s="36"/>
      <c r="I4" s="36"/>
      <c r="J4" s="36"/>
      <c r="K4" s="36"/>
      <c r="L4" s="36"/>
      <c r="M4" s="3"/>
      <c r="N4" s="3"/>
    </row>
    <row r="5" spans="1:14" x14ac:dyDescent="0.25">
      <c r="B5" s="33"/>
      <c r="C5" s="33"/>
      <c r="D5" s="32"/>
      <c r="E5" s="37" t="s">
        <v>3</v>
      </c>
      <c r="F5" s="37"/>
      <c r="G5" s="37"/>
      <c r="H5" s="38" t="s">
        <v>5</v>
      </c>
      <c r="I5" s="38"/>
      <c r="J5" s="38"/>
      <c r="K5" s="38"/>
      <c r="L5" s="38"/>
      <c r="M5" s="39"/>
      <c r="N5" s="3"/>
    </row>
    <row r="6" spans="1:14" x14ac:dyDescent="0.25">
      <c r="B6" s="40"/>
      <c r="C6" s="40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B7" s="41" t="s">
        <v>6</v>
      </c>
      <c r="C7" s="41" t="s">
        <v>7</v>
      </c>
      <c r="D7" s="42"/>
      <c r="E7" s="4" t="s">
        <v>17</v>
      </c>
      <c r="F7" s="4" t="s">
        <v>18</v>
      </c>
      <c r="G7" s="4" t="s">
        <v>19</v>
      </c>
      <c r="H7" s="3"/>
      <c r="I7" s="3"/>
      <c r="J7" s="3"/>
      <c r="K7" s="3"/>
      <c r="L7" s="3"/>
      <c r="M7" s="3"/>
      <c r="N7" s="3"/>
    </row>
    <row r="8" spans="1:14" x14ac:dyDescent="0.25">
      <c r="B8" s="43">
        <v>-5</v>
      </c>
      <c r="C8" s="44">
        <f>$E$8*$B8*SIN($B8) + $F$8*SIN($B8)*SIN($B8) + $G$8*$B8</f>
        <v>2.4983642908556671</v>
      </c>
      <c r="D8" s="3"/>
      <c r="E8" s="5">
        <v>2.06</v>
      </c>
      <c r="F8" s="5">
        <v>0.68</v>
      </c>
      <c r="G8" s="5">
        <v>-2.35</v>
      </c>
      <c r="H8" s="3"/>
      <c r="I8" s="3"/>
      <c r="J8" s="3"/>
      <c r="K8" s="3"/>
      <c r="L8" s="3"/>
      <c r="M8" s="3"/>
      <c r="N8" s="3"/>
    </row>
    <row r="9" spans="1:14" x14ac:dyDescent="0.25">
      <c r="B9" s="43">
        <v>-4.75</v>
      </c>
      <c r="C9" s="44">
        <f t="shared" ref="C9:C48" si="0">$E$8*$B9*SIN($B9) + $F$8*SIN($B9)*SIN($B9) + $G$8*$B9</f>
        <v>2.063458592982693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B10" s="43">
        <v>-4.5</v>
      </c>
      <c r="C10" s="44">
        <f t="shared" si="0"/>
        <v>2.1630800982853415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s="43">
        <v>-4.25</v>
      </c>
      <c r="C11" s="44">
        <f t="shared" si="0"/>
        <v>2.6965522156215913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B12" s="43">
        <v>-4</v>
      </c>
      <c r="C12" s="44">
        <f t="shared" si="0"/>
        <v>3.5534174501576006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B13" s="43">
        <v>-3.75</v>
      </c>
      <c r="C13" s="44">
        <f t="shared" si="0"/>
        <v>4.6193328046514859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B14" s="43">
        <v>-3.5</v>
      </c>
      <c r="C14" s="44">
        <f t="shared" si="0"/>
        <v>5.7795261618811171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B15" s="43">
        <v>-3.25</v>
      </c>
      <c r="C15" s="44">
        <f t="shared" si="0"/>
        <v>6.9210937815733971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B16" s="43">
        <v>-3</v>
      </c>
      <c r="C16" s="44">
        <f t="shared" si="0"/>
        <v>7.9356637523488551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2:14" x14ac:dyDescent="0.25">
      <c r="B17" s="43">
        <v>-2.75</v>
      </c>
      <c r="C17" s="44">
        <f t="shared" si="0"/>
        <v>8.7236617967174297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2:14" x14ac:dyDescent="0.25">
      <c r="B18" s="43">
        <v>-2.5</v>
      </c>
      <c r="C18" s="44">
        <f t="shared" si="0"/>
        <v>9.2006863990778793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2:14" x14ac:dyDescent="0.25">
      <c r="B19" s="43">
        <v>-2.25</v>
      </c>
      <c r="C19" s="44">
        <f t="shared" si="0"/>
        <v>9.3055398393819804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2:14" x14ac:dyDescent="0.25">
      <c r="B20" s="43">
        <v>-2</v>
      </c>
      <c r="C20" s="44">
        <f t="shared" si="0"/>
        <v>9.0085442296154383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2:14" x14ac:dyDescent="0.25">
      <c r="B21" s="43">
        <v>-1.75</v>
      </c>
      <c r="C21" s="44">
        <f t="shared" si="0"/>
        <v>8.3181646121594142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2:14" x14ac:dyDescent="0.25">
      <c r="B22" s="43">
        <v>-1.5</v>
      </c>
      <c r="C22" s="44">
        <f t="shared" si="0"/>
        <v>7.2838569574506797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2:14" x14ac:dyDescent="0.25">
      <c r="B23" s="43">
        <v>-1.25</v>
      </c>
      <c r="C23" s="44">
        <f t="shared" si="0"/>
        <v>5.9935242241265918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2:14" x14ac:dyDescent="0.25">
      <c r="B24" s="43">
        <v>-1</v>
      </c>
      <c r="C24" s="44">
        <f t="shared" si="0"/>
        <v>4.564920153130295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2:14" x14ac:dyDescent="0.25">
      <c r="B25" s="43">
        <v>-0.75</v>
      </c>
      <c r="C25" s="44">
        <f t="shared" si="0"/>
        <v>3.1315812356690325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5">
      <c r="B26" s="43">
        <v>-0.5</v>
      </c>
      <c r="C26" s="44">
        <f t="shared" si="0"/>
        <v>1.8251055207671616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2:14" x14ac:dyDescent="0.25">
      <c r="B27" s="43">
        <v>-0.25</v>
      </c>
      <c r="C27" s="44">
        <f t="shared" si="0"/>
        <v>0.75653496797335262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2:14" x14ac:dyDescent="0.25">
      <c r="B28" s="43">
        <v>0</v>
      </c>
      <c r="C28" s="44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2:14" x14ac:dyDescent="0.25">
      <c r="B29" s="43">
        <v>0.25</v>
      </c>
      <c r="C29" s="44">
        <f t="shared" si="0"/>
        <v>-0.41846503202664742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2:14" x14ac:dyDescent="0.25">
      <c r="B30" s="43">
        <v>0.5</v>
      </c>
      <c r="C30" s="44">
        <f t="shared" si="0"/>
        <v>-0.52489447923283838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2:14" x14ac:dyDescent="0.25">
      <c r="B31" s="43">
        <v>0.75</v>
      </c>
      <c r="C31" s="44">
        <f t="shared" si="0"/>
        <v>-0.39341876433096812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2:14" x14ac:dyDescent="0.25">
      <c r="B32" s="43">
        <v>1</v>
      </c>
      <c r="C32" s="44">
        <f t="shared" si="0"/>
        <v>-0.13507984686970476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x14ac:dyDescent="0.25">
      <c r="B33" s="43">
        <v>1.25</v>
      </c>
      <c r="C33" s="44">
        <f t="shared" si="0"/>
        <v>0.11852422412659225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x14ac:dyDescent="0.25">
      <c r="B34" s="43">
        <v>1.5</v>
      </c>
      <c r="C34" s="44">
        <f t="shared" si="0"/>
        <v>0.23385695745067903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x14ac:dyDescent="0.25">
      <c r="B35" s="43">
        <v>1.75</v>
      </c>
      <c r="C35" s="44">
        <f t="shared" si="0"/>
        <v>9.3164612159413629E-2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x14ac:dyDescent="0.25">
      <c r="B36" s="43">
        <v>2</v>
      </c>
      <c r="C36" s="44">
        <f t="shared" si="0"/>
        <v>-0.39145577038456292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x14ac:dyDescent="0.25">
      <c r="B37" s="43">
        <v>2.25</v>
      </c>
      <c r="C37" s="44">
        <f t="shared" si="0"/>
        <v>-1.2694601606180207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x14ac:dyDescent="0.25">
      <c r="B38" s="43">
        <v>2.5</v>
      </c>
      <c r="C38" s="44">
        <f t="shared" si="0"/>
        <v>-2.5493136009221202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x14ac:dyDescent="0.25">
      <c r="B39" s="43">
        <v>2.75</v>
      </c>
      <c r="C39" s="44">
        <f t="shared" si="0"/>
        <v>-4.2013382032825701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x14ac:dyDescent="0.25">
      <c r="B40" s="43">
        <v>3</v>
      </c>
      <c r="C40" s="44">
        <f t="shared" si="0"/>
        <v>-6.1643362476511463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2:14" x14ac:dyDescent="0.25">
      <c r="B41" s="43">
        <v>3.25</v>
      </c>
      <c r="C41" s="44">
        <f t="shared" si="0"/>
        <v>-8.3539062184266033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2:14" x14ac:dyDescent="0.25">
      <c r="B42" s="43">
        <v>3.5</v>
      </c>
      <c r="C42" s="44">
        <f t="shared" si="0"/>
        <v>-10.670473838118882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2:14" x14ac:dyDescent="0.25">
      <c r="B43" s="43">
        <v>3.75</v>
      </c>
      <c r="C43" s="44">
        <f t="shared" si="0"/>
        <v>-13.005667195348515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x14ac:dyDescent="0.25">
      <c r="B44" s="43">
        <v>4</v>
      </c>
      <c r="C44" s="44">
        <f t="shared" si="0"/>
        <v>-15.246582549842401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x14ac:dyDescent="0.25">
      <c r="B45" s="43">
        <v>4.25</v>
      </c>
      <c r="C45" s="44">
        <f t="shared" si="0"/>
        <v>-17.278447784378411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x14ac:dyDescent="0.25">
      <c r="B46" s="43">
        <v>4.5</v>
      </c>
      <c r="C46" s="44">
        <f t="shared" si="0"/>
        <v>-18.986919901714661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x14ac:dyDescent="0.25">
      <c r="B47" s="43">
        <v>4.75</v>
      </c>
      <c r="C47" s="44">
        <f t="shared" si="0"/>
        <v>-20.261541407017305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x14ac:dyDescent="0.25">
      <c r="B48" s="43">
        <v>5</v>
      </c>
      <c r="C48" s="44">
        <f t="shared" si="0"/>
        <v>-21.001635709144331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</sheetData>
  <mergeCells count="6">
    <mergeCell ref="B2:C2"/>
    <mergeCell ref="B4:C4"/>
    <mergeCell ref="E5:G5"/>
    <mergeCell ref="H5:L5"/>
    <mergeCell ref="E4:F4"/>
    <mergeCell ref="G4:L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C4D0-679E-4C56-A731-2933DD5208E4}">
  <dimension ref="A1:I48"/>
  <sheetViews>
    <sheetView showGridLines="0" topLeftCell="A7" workbookViewId="0">
      <selection activeCell="K3" sqref="K3"/>
    </sheetView>
  </sheetViews>
  <sheetFormatPr defaultRowHeight="15" x14ac:dyDescent="0.25"/>
  <sheetData>
    <row r="1" spans="1:9" x14ac:dyDescent="0.25">
      <c r="A1" s="3"/>
      <c r="B1" s="3"/>
      <c r="C1" s="3"/>
      <c r="D1" s="3"/>
      <c r="E1" s="3"/>
      <c r="F1" s="3"/>
      <c r="G1" s="3"/>
      <c r="H1" s="3"/>
      <c r="I1" s="3"/>
    </row>
    <row r="2" spans="1:9" x14ac:dyDescent="0.25">
      <c r="A2" s="3"/>
      <c r="B2" s="26" t="str">
        <f>Лист1!E4</f>
        <v>Функция</v>
      </c>
      <c r="C2" s="26"/>
      <c r="D2" s="27" t="str">
        <f>Лист1!G4</f>
        <v xml:space="preserve"> y = 2.06 ∙ x ∙ sin(x) + 0.68 ∙ sin²(x) - 2.35 ∙ x</v>
      </c>
      <c r="E2" s="27"/>
      <c r="F2" s="27"/>
      <c r="G2" s="27"/>
      <c r="H2" s="27"/>
      <c r="I2" s="27"/>
    </row>
    <row r="3" spans="1:9" x14ac:dyDescent="0.25">
      <c r="A3" s="3"/>
      <c r="B3" s="28" t="str">
        <f>Лист1!E5</f>
        <v>Производная 1-го порядка</v>
      </c>
      <c r="C3" s="28"/>
      <c r="D3" s="28"/>
      <c r="E3" s="29" t="str">
        <f>Лист1!H5</f>
        <v>y' = 0.68 ∙ sin(2 ∙ x) + 2.06 ∙ (sin(x) + x ∙ cos(x)) - 2.35</v>
      </c>
      <c r="F3" s="29"/>
      <c r="G3" s="29"/>
      <c r="H3" s="29"/>
      <c r="I3" s="29"/>
    </row>
    <row r="4" spans="1:9" x14ac:dyDescent="0.25">
      <c r="A4" s="3"/>
      <c r="B4" s="3"/>
      <c r="C4" s="3"/>
      <c r="D4" s="3"/>
      <c r="E4" s="3"/>
      <c r="F4" s="3"/>
      <c r="G4" s="3"/>
      <c r="H4" s="3"/>
      <c r="I4" s="3"/>
    </row>
    <row r="5" spans="1:9" x14ac:dyDescent="0.25">
      <c r="A5" s="3"/>
      <c r="B5" s="30" t="str">
        <f>Лист1!B7</f>
        <v>x</v>
      </c>
      <c r="C5" s="17" t="str">
        <f>Лист1!C7</f>
        <v>y</v>
      </c>
      <c r="D5" s="31" t="s">
        <v>8</v>
      </c>
      <c r="E5" s="3"/>
      <c r="F5" s="3"/>
      <c r="G5" s="3"/>
      <c r="H5" s="3"/>
      <c r="I5" s="3"/>
    </row>
    <row r="6" spans="1:9" x14ac:dyDescent="0.25">
      <c r="A6" s="3"/>
      <c r="B6" s="18">
        <f>Лист1!B8</f>
        <v>-5</v>
      </c>
      <c r="C6" s="21">
        <f>Лист1!C8</f>
        <v>2.4983642908556671</v>
      </c>
      <c r="D6" s="19">
        <f xml:space="preserve"> Лист1!$F$8 * SIN(2 * $B6) + Лист1!$E$8 * (SIN($B6) + $B6 * COS($B6)) + Лист1!$G$8</f>
        <v>-2.9264021490603938</v>
      </c>
      <c r="E6" s="3"/>
      <c r="F6" s="3"/>
      <c r="G6" s="3"/>
      <c r="H6" s="3"/>
      <c r="I6" s="3"/>
    </row>
    <row r="7" spans="1:9" x14ac:dyDescent="0.25">
      <c r="A7" s="3"/>
      <c r="B7" s="18">
        <f>Лист1!B9</f>
        <v>-4.75</v>
      </c>
      <c r="C7" s="21">
        <f>Лист1!C9</f>
        <v>2.063458592982693</v>
      </c>
      <c r="D7" s="19">
        <f xml:space="preserve"> Лист1!$F$8 * SIN(2 * $B7) + Лист1!$E$8 * (SIN($B7) + $B7 * COS($B7)) + Лист1!$G$8</f>
        <v>-0.60829115880554152</v>
      </c>
      <c r="E7" s="3"/>
      <c r="F7" s="3"/>
      <c r="G7" s="3"/>
      <c r="H7" s="3"/>
      <c r="I7" s="3"/>
    </row>
    <row r="8" spans="1:9" x14ac:dyDescent="0.25">
      <c r="A8" s="3"/>
      <c r="B8" s="18">
        <f>Лист1!B10</f>
        <v>-4.5</v>
      </c>
      <c r="C8" s="21">
        <f>Лист1!C10</f>
        <v>2.1630800982853415</v>
      </c>
      <c r="D8" s="19">
        <f xml:space="preserve"> Лист1!$F$8 * SIN(2 * $B8) + Лист1!$E$8 * (SIN($B8) + $B8 * COS($B8)) + Лист1!$G$8</f>
        <v>1.3375485331490333</v>
      </c>
      <c r="E8" s="3"/>
      <c r="F8" s="3"/>
      <c r="G8" s="3"/>
      <c r="H8" s="3"/>
      <c r="I8" s="3"/>
    </row>
    <row r="9" spans="1:9" x14ac:dyDescent="0.25">
      <c r="A9" s="3"/>
      <c r="B9" s="18">
        <f>Лист1!B11</f>
        <v>-4.25</v>
      </c>
      <c r="C9" s="21">
        <f>Лист1!C11</f>
        <v>2.6965522156215913</v>
      </c>
      <c r="D9" s="19">
        <f xml:space="preserve"> Лист1!$F$8 * SIN(2 * $B9) + Лист1!$E$8 * (SIN($B9) + $B9 * COS($B9)) + Лист1!$G$8</f>
        <v>2.8562028155621646</v>
      </c>
      <c r="E9" s="3"/>
      <c r="F9" s="3"/>
      <c r="G9" s="3"/>
      <c r="H9" s="3"/>
      <c r="I9" s="3"/>
    </row>
    <row r="10" spans="1:9" x14ac:dyDescent="0.25">
      <c r="A10" s="3"/>
      <c r="B10" s="18">
        <f>Лист1!B12</f>
        <v>-4</v>
      </c>
      <c r="C10" s="21">
        <f>Лист1!C12</f>
        <v>3.5534174501576006</v>
      </c>
      <c r="D10" s="19">
        <f xml:space="preserve"> Лист1!$F$8 * SIN(2 * $B10) + Лист1!$E$8 * (SIN($B10) + $B10 * COS($B10)) + Лист1!$G$8</f>
        <v>3.9222729685465949</v>
      </c>
      <c r="E10" s="3"/>
      <c r="F10" s="3"/>
      <c r="G10" s="3"/>
      <c r="H10" s="3"/>
      <c r="I10" s="3"/>
    </row>
    <row r="11" spans="1:9" x14ac:dyDescent="0.25">
      <c r="A11" s="3"/>
      <c r="B11" s="18">
        <f>Лист1!B13</f>
        <v>-3.75</v>
      </c>
      <c r="C11" s="21">
        <f>Лист1!C13</f>
        <v>4.6193328046514859</v>
      </c>
      <c r="D11" s="19">
        <f xml:space="preserve"> Лист1!$F$8 * SIN(2 * $B11) + Лист1!$E$8 * (SIN($B11) + $B11 * COS($B11)) + Лист1!$G$8</f>
        <v>4.5283973678505127</v>
      </c>
      <c r="E11" s="3"/>
      <c r="F11" s="3"/>
      <c r="G11" s="3"/>
      <c r="H11" s="3"/>
      <c r="I11" s="3"/>
    </row>
    <row r="12" spans="1:9" x14ac:dyDescent="0.25">
      <c r="A12" s="3"/>
      <c r="B12" s="18">
        <f>Лист1!B14</f>
        <v>-3.5</v>
      </c>
      <c r="C12" s="21">
        <f>Лист1!C14</f>
        <v>5.7795261618811171</v>
      </c>
      <c r="D12" s="19">
        <f xml:space="preserve"> Лист1!$F$8 * SIN(2 * $B12) + Лист1!$E$8 * (SIN($B12) + $B12 * COS($B12)) + Лист1!$G$8</f>
        <v>4.677715277278482</v>
      </c>
      <c r="E12" s="3"/>
      <c r="F12" s="3"/>
      <c r="G12" s="3"/>
      <c r="H12" s="3"/>
      <c r="I12" s="3"/>
    </row>
    <row r="13" spans="1:9" x14ac:dyDescent="0.25">
      <c r="A13" s="3"/>
      <c r="B13" s="18">
        <f>Лист1!B15</f>
        <v>-3.25</v>
      </c>
      <c r="C13" s="21">
        <f>Лист1!C15</f>
        <v>6.9210937815733971</v>
      </c>
      <c r="D13" s="19">
        <f xml:space="preserve"> Лист1!$F$8 * SIN(2 * $B13) + Лист1!$E$8 * (SIN($B13) + $B13 * COS($B13)) + Лист1!$G$8</f>
        <v>4.382298566591567</v>
      </c>
      <c r="E13" s="3"/>
      <c r="F13" s="3"/>
      <c r="G13" s="3"/>
      <c r="H13" s="3"/>
      <c r="I13" s="3"/>
    </row>
    <row r="14" spans="1:9" x14ac:dyDescent="0.25">
      <c r="A14" s="3"/>
      <c r="B14" s="18">
        <f>Лист1!B16</f>
        <v>-3</v>
      </c>
      <c r="C14" s="21">
        <f>Лист1!C16</f>
        <v>7.9356637523488551</v>
      </c>
      <c r="D14" s="19">
        <f xml:space="preserve"> Лист1!$F$8 * SIN(2 * $B14) + Лист1!$E$8 * (SIN($B14) + $B14 * COS($B14)) + Лист1!$G$8</f>
        <v>3.667448951162696</v>
      </c>
      <c r="E14" s="3"/>
      <c r="F14" s="3"/>
      <c r="G14" s="3"/>
      <c r="H14" s="3"/>
      <c r="I14" s="3"/>
    </row>
    <row r="15" spans="1:9" x14ac:dyDescent="0.25">
      <c r="A15" s="3"/>
      <c r="B15" s="18">
        <f>Лист1!B17</f>
        <v>-2.75</v>
      </c>
      <c r="C15" s="21">
        <f>Лист1!C17</f>
        <v>8.7236617967174297</v>
      </c>
      <c r="D15" s="19">
        <f xml:space="preserve"> Лист1!$F$8 * SIN(2 * $B15) + Лист1!$E$8 * (SIN($B15) + $B15 * COS($B15)) + Лист1!$G$8</f>
        <v>2.5797187527129704</v>
      </c>
      <c r="E15" s="3"/>
      <c r="F15" s="3"/>
      <c r="G15" s="3"/>
      <c r="H15" s="3"/>
      <c r="I15" s="3"/>
    </row>
    <row r="16" spans="1:9" x14ac:dyDescent="0.25">
      <c r="A16" s="3"/>
      <c r="B16" s="18">
        <f>Лист1!B18</f>
        <v>-2.5</v>
      </c>
      <c r="C16" s="21">
        <f>Лист1!C18</f>
        <v>9.2006863990778793</v>
      </c>
      <c r="D16" s="19">
        <f xml:space="preserve"> Лист1!$F$8 * SIN(2 * $B16) + Лист1!$E$8 * (SIN($B16) + $B16 * COS($B16)) + Лист1!$G$8</f>
        <v>1.1951055099834922</v>
      </c>
      <c r="E16" s="3"/>
      <c r="F16" s="3"/>
      <c r="G16" s="3"/>
      <c r="H16" s="3"/>
      <c r="I16" s="3"/>
    </row>
    <row r="17" spans="1:9" x14ac:dyDescent="0.25">
      <c r="A17" s="3"/>
      <c r="B17" s="18">
        <f>Лист1!B19</f>
        <v>-2.25</v>
      </c>
      <c r="C17" s="21">
        <f>Лист1!C19</f>
        <v>9.3055398393819804</v>
      </c>
      <c r="D17" s="19">
        <f xml:space="preserve"> Лист1!$F$8 * SIN(2 * $B17) + Лист1!$E$8 * (SIN($B17) + $B17 * COS($B17)) + Лист1!$G$8</f>
        <v>-0.37652556425695582</v>
      </c>
      <c r="E17" s="3"/>
      <c r="F17" s="3"/>
      <c r="G17" s="3"/>
      <c r="H17" s="3"/>
      <c r="I17" s="3"/>
    </row>
    <row r="18" spans="1:9" x14ac:dyDescent="0.25">
      <c r="A18" s="3"/>
      <c r="B18" s="18">
        <f>Лист1!B20</f>
        <v>-2</v>
      </c>
      <c r="C18" s="21">
        <f>Лист1!C20</f>
        <v>9.0085442296154383</v>
      </c>
      <c r="D18" s="19">
        <f xml:space="preserve"> Лист1!$F$8 * SIN(2 * $B18) + Лист1!$E$8 * (SIN($B18) + $B18 * COS($B18)) + Лист1!$G$8</f>
        <v>-1.9940020358772865</v>
      </c>
      <c r="E18" s="3"/>
      <c r="F18" s="3"/>
      <c r="G18" s="3"/>
      <c r="H18" s="3"/>
      <c r="I18" s="3"/>
    </row>
    <row r="19" spans="1:9" x14ac:dyDescent="0.25">
      <c r="A19" s="3"/>
      <c r="B19" s="18">
        <f>Лист1!B21</f>
        <v>-1.75</v>
      </c>
      <c r="C19" s="21">
        <f>Лист1!C21</f>
        <v>8.3181646121594142</v>
      </c>
      <c r="D19" s="19">
        <f xml:space="preserve"> Лист1!$F$8 * SIN(2 * $B19) + Лист1!$E$8 * (SIN($B19) + $B19 * COS($B19)) + Лист1!$G$8</f>
        <v>-3.4959014251149498</v>
      </c>
      <c r="E19" s="3"/>
      <c r="F19" s="3"/>
      <c r="G19" s="3"/>
      <c r="H19" s="3"/>
      <c r="I19" s="3"/>
    </row>
    <row r="20" spans="1:9" x14ac:dyDescent="0.25">
      <c r="A20" s="3"/>
      <c r="B20" s="18">
        <f>Лист1!B22</f>
        <v>-1.5</v>
      </c>
      <c r="C20" s="21">
        <f>Лист1!C22</f>
        <v>7.2838569574506797</v>
      </c>
      <c r="D20" s="19">
        <f xml:space="preserve"> Лист1!$F$8 * SIN(2 * $B20) + Лист1!$E$8 * (SIN($B20) + $B20 * COS($B20)) + Лист1!$G$8</f>
        <v>-4.7193792310382641</v>
      </c>
      <c r="E20" s="3"/>
      <c r="F20" s="3"/>
      <c r="G20" s="3"/>
      <c r="H20" s="3"/>
      <c r="I20" s="3"/>
    </row>
    <row r="21" spans="1:9" x14ac:dyDescent="0.25">
      <c r="A21" s="3"/>
      <c r="B21" s="18">
        <f>Лист1!B23</f>
        <v>-1.25</v>
      </c>
      <c r="C21" s="21">
        <f>Лист1!C23</f>
        <v>5.9935242241265918</v>
      </c>
      <c r="D21" s="19">
        <f xml:space="preserve"> Лист1!$F$8 * SIN(2 * $B21) + Лист1!$E$8 * (SIN($B21) + $B21 * COS($B21)) + Лист1!$G$8</f>
        <v>-5.5238244570310151</v>
      </c>
      <c r="E21" s="3"/>
      <c r="F21" s="3"/>
      <c r="G21" s="3"/>
      <c r="H21" s="3"/>
      <c r="I21" s="3"/>
    </row>
    <row r="22" spans="1:9" x14ac:dyDescent="0.25">
      <c r="A22" s="3"/>
      <c r="B22" s="18">
        <f>Лист1!B24</f>
        <v>-1</v>
      </c>
      <c r="C22" s="21">
        <f>Лист1!C24</f>
        <v>4.564920153130295</v>
      </c>
      <c r="D22" s="19">
        <f xml:space="preserve"> Лист1!$F$8 * SIN(2 * $B22) + Лист1!$E$8 * (SIN($B22) + $B22 * COS($B22)) + Лист1!$G$8</f>
        <v>-5.8147752290340984</v>
      </c>
      <c r="E22" s="3"/>
      <c r="F22" s="3"/>
      <c r="G22" s="3"/>
      <c r="H22" s="3"/>
      <c r="I22" s="3"/>
    </row>
    <row r="23" spans="1:9" x14ac:dyDescent="0.25">
      <c r="A23" s="3"/>
      <c r="B23" s="18">
        <f>Лист1!B25</f>
        <v>-0.75</v>
      </c>
      <c r="C23" s="21">
        <f>Лист1!C25</f>
        <v>3.1315812356690325</v>
      </c>
      <c r="D23" s="19">
        <f xml:space="preserve"> Лист1!$F$8 * SIN(2 * $B23) + Лист1!$E$8 * (SIN($B23) + $B23 * COS($B23)) + Лист1!$G$8</f>
        <v>-5.5629317389488788</v>
      </c>
      <c r="E23" s="3"/>
      <c r="F23" s="3"/>
      <c r="G23" s="3"/>
      <c r="H23" s="3"/>
      <c r="I23" s="3"/>
    </row>
    <row r="24" spans="1:9" x14ac:dyDescent="0.25">
      <c r="A24" s="3"/>
      <c r="B24" s="18">
        <f>Лист1!B26</f>
        <v>-0.5</v>
      </c>
      <c r="C24" s="21">
        <f>Лист1!C26</f>
        <v>1.8251055207671616</v>
      </c>
      <c r="D24" s="19">
        <f xml:space="preserve"> Лист1!$F$8 * SIN(2 * $B24) + Лист1!$E$8 * (SIN($B24) + $B24 * COS($B24)) + Лист1!$G$8</f>
        <v>-4.8137269179411124</v>
      </c>
      <c r="E24" s="3"/>
      <c r="F24" s="3"/>
      <c r="G24" s="3"/>
      <c r="H24" s="3"/>
      <c r="I24" s="3"/>
    </row>
    <row r="25" spans="1:9" x14ac:dyDescent="0.25">
      <c r="A25" s="3"/>
      <c r="B25" s="18">
        <f>Лист1!B27</f>
        <v>-0.25</v>
      </c>
      <c r="C25" s="21">
        <f>Лист1!C27</f>
        <v>0.75653496797335262</v>
      </c>
      <c r="D25" s="19">
        <f xml:space="preserve"> Лист1!$F$8 * SIN(2 * $B25) + Лист1!$E$8 * (SIN($B25) + $B25 * COS($B25)) + Лист1!$G$8</f>
        <v>-3.6846514194961575</v>
      </c>
      <c r="E25" s="3"/>
      <c r="F25" s="3"/>
      <c r="G25" s="3"/>
      <c r="H25" s="3"/>
      <c r="I25" s="3"/>
    </row>
    <row r="26" spans="1:9" x14ac:dyDescent="0.25">
      <c r="A26" s="3"/>
      <c r="B26" s="18">
        <f>Лист1!B28</f>
        <v>0</v>
      </c>
      <c r="C26" s="21">
        <f>Лист1!C28</f>
        <v>0</v>
      </c>
      <c r="D26" s="19">
        <f xml:space="preserve"> Лист1!$F$8 * SIN(2 * $B26) + Лист1!$E$8 * (SIN($B26) + $B26 * COS($B26)) + Лист1!$G$8</f>
        <v>-2.35</v>
      </c>
      <c r="E26" s="3"/>
      <c r="F26" s="3"/>
      <c r="G26" s="3"/>
      <c r="H26" s="3"/>
      <c r="I26" s="3"/>
    </row>
    <row r="27" spans="1:9" x14ac:dyDescent="0.25">
      <c r="A27" s="3"/>
      <c r="B27" s="18">
        <f>Лист1!B29</f>
        <v>0.25</v>
      </c>
      <c r="C27" s="21">
        <f>Лист1!C29</f>
        <v>-0.41846503202664742</v>
      </c>
      <c r="D27" s="19">
        <f xml:space="preserve"> Лист1!$F$8 * SIN(2 * $B27) + Лист1!$E$8 * (SIN($B27) + $B27 * COS($B27)) + Лист1!$G$8</f>
        <v>-1.0153485805038427</v>
      </c>
      <c r="E27" s="3"/>
      <c r="F27" s="3"/>
      <c r="G27" s="3"/>
      <c r="H27" s="3"/>
      <c r="I27" s="3"/>
    </row>
    <row r="28" spans="1:9" x14ac:dyDescent="0.25">
      <c r="A28" s="3"/>
      <c r="B28" s="18">
        <f>Лист1!B30</f>
        <v>0.5</v>
      </c>
      <c r="C28" s="21">
        <f>Лист1!C30</f>
        <v>-0.52489447923283838</v>
      </c>
      <c r="D28" s="19">
        <f xml:space="preserve"> Лист1!$F$8 * SIN(2 * $B28) + Лист1!$E$8 * (SIN($B28) + $B28 * COS($B28)) + Лист1!$G$8</f>
        <v>0.11372691794111178</v>
      </c>
      <c r="E28" s="3"/>
      <c r="F28" s="3"/>
      <c r="G28" s="3"/>
      <c r="H28" s="3"/>
      <c r="I28" s="3"/>
    </row>
    <row r="29" spans="1:9" x14ac:dyDescent="0.25">
      <c r="A29" s="3"/>
      <c r="B29" s="18">
        <f>Лист1!B31</f>
        <v>0.75</v>
      </c>
      <c r="C29" s="21">
        <f>Лист1!C31</f>
        <v>-0.39341876433096812</v>
      </c>
      <c r="D29" s="19">
        <f xml:space="preserve"> Лист1!$F$8 * SIN(2 * $B29) + Лист1!$E$8 * (SIN($B29) + $B29 * COS($B29)) + Лист1!$G$8</f>
        <v>0.86293173894887865</v>
      </c>
      <c r="E29" s="3"/>
      <c r="F29" s="3"/>
      <c r="G29" s="3"/>
      <c r="H29" s="3"/>
      <c r="I29" s="3"/>
    </row>
    <row r="30" spans="1:9" x14ac:dyDescent="0.25">
      <c r="A30" s="3"/>
      <c r="B30" s="18">
        <f>Лист1!B32</f>
        <v>1</v>
      </c>
      <c r="C30" s="21">
        <f>Лист1!C32</f>
        <v>-0.13507984686970476</v>
      </c>
      <c r="D30" s="19">
        <f xml:space="preserve"> Лист1!$F$8 * SIN(2 * $B30) + Лист1!$E$8 * (SIN($B30) + $B30 * COS($B30)) + Лист1!$G$8</f>
        <v>1.1147752290340982</v>
      </c>
      <c r="E30" s="3"/>
      <c r="F30" s="3"/>
      <c r="G30" s="3"/>
      <c r="H30" s="3"/>
      <c r="I30" s="3"/>
    </row>
    <row r="31" spans="1:9" x14ac:dyDescent="0.25">
      <c r="A31" s="3"/>
      <c r="B31" s="18">
        <f>Лист1!B33</f>
        <v>1.25</v>
      </c>
      <c r="C31" s="21">
        <f>Лист1!C33</f>
        <v>0.11852422412659225</v>
      </c>
      <c r="D31" s="19">
        <f xml:space="preserve"> Лист1!$F$8 * SIN(2 * $B31) + Лист1!$E$8 * (SIN($B31) + $B31 * COS($B31)) + Лист1!$G$8</f>
        <v>0.82382445703101492</v>
      </c>
      <c r="E31" s="3"/>
      <c r="F31" s="3"/>
      <c r="G31" s="3"/>
      <c r="H31" s="3"/>
      <c r="I31" s="3"/>
    </row>
    <row r="32" spans="1:9" x14ac:dyDescent="0.25">
      <c r="A32" s="3"/>
      <c r="B32" s="18">
        <f>Лист1!B34</f>
        <v>1.5</v>
      </c>
      <c r="C32" s="21">
        <f>Лист1!C34</f>
        <v>0.23385695745067903</v>
      </c>
      <c r="D32" s="19">
        <f xml:space="preserve"> Лист1!$F$8 * SIN(2 * $B32) + Лист1!$E$8 * (SIN($B32) + $B32 * COS($B32)) + Лист1!$G$8</f>
        <v>1.9379231038263445E-2</v>
      </c>
      <c r="E32" s="3"/>
      <c r="F32" s="3"/>
      <c r="G32" s="3"/>
      <c r="H32" s="3"/>
      <c r="I32" s="3"/>
    </row>
    <row r="33" spans="1:9" x14ac:dyDescent="0.25">
      <c r="A33" s="3"/>
      <c r="B33" s="18">
        <f>Лист1!B35</f>
        <v>1.75</v>
      </c>
      <c r="C33" s="21">
        <f>Лист1!C35</f>
        <v>9.3164612159413629E-2</v>
      </c>
      <c r="D33" s="19">
        <f xml:space="preserve"> Лист1!$F$8 * SIN(2 * $B33) + Лист1!$E$8 * (SIN($B33) + $B33 * COS($B33)) + Лист1!$G$8</f>
        <v>-1.2040985748850503</v>
      </c>
      <c r="E33" s="3"/>
      <c r="F33" s="3"/>
      <c r="G33" s="3"/>
      <c r="H33" s="3"/>
      <c r="I33" s="3"/>
    </row>
    <row r="34" spans="1:9" x14ac:dyDescent="0.25">
      <c r="A34" s="3"/>
      <c r="B34" s="18">
        <f>Лист1!B36</f>
        <v>2</v>
      </c>
      <c r="C34" s="21">
        <f>Лист1!C36</f>
        <v>-0.39145577038456292</v>
      </c>
      <c r="D34" s="19">
        <f xml:space="preserve"> Лист1!$F$8 * SIN(2 * $B34) + Лист1!$E$8 * (SIN($B34) + $B34 * COS($B34)) + Лист1!$G$8</f>
        <v>-2.7059979641227137</v>
      </c>
      <c r="E34" s="3"/>
      <c r="F34" s="3"/>
      <c r="G34" s="3"/>
      <c r="H34" s="3"/>
      <c r="I34" s="3"/>
    </row>
    <row r="35" spans="1:9" x14ac:dyDescent="0.25">
      <c r="A35" s="3"/>
      <c r="B35" s="18">
        <f>Лист1!B37</f>
        <v>2.25</v>
      </c>
      <c r="C35" s="21">
        <f>Лист1!C37</f>
        <v>-1.2694601606180207</v>
      </c>
      <c r="D35" s="19">
        <f xml:space="preserve"> Лист1!$F$8 * SIN(2 * $B35) + Лист1!$E$8 * (SIN($B35) + $B35 * COS($B35)) + Лист1!$G$8</f>
        <v>-4.3234744357430444</v>
      </c>
      <c r="E35" s="3"/>
      <c r="F35" s="3"/>
      <c r="G35" s="3"/>
      <c r="H35" s="3"/>
      <c r="I35" s="3"/>
    </row>
    <row r="36" spans="1:9" x14ac:dyDescent="0.25">
      <c r="A36" s="3"/>
      <c r="B36" s="18">
        <f>Лист1!B38</f>
        <v>2.5</v>
      </c>
      <c r="C36" s="21">
        <f>Лист1!C38</f>
        <v>-2.5493136009221202</v>
      </c>
      <c r="D36" s="19">
        <f xml:space="preserve"> Лист1!$F$8 * SIN(2 * $B36) + Лист1!$E$8 * (SIN($B36) + $B36 * COS($B36)) + Лист1!$G$8</f>
        <v>-5.8951055099834928</v>
      </c>
      <c r="E36" s="3"/>
      <c r="F36" s="3"/>
      <c r="G36" s="3"/>
      <c r="H36" s="3"/>
      <c r="I36" s="3"/>
    </row>
    <row r="37" spans="1:9" x14ac:dyDescent="0.25">
      <c r="A37" s="3"/>
      <c r="B37" s="18">
        <f>Лист1!B39</f>
        <v>2.75</v>
      </c>
      <c r="C37" s="21">
        <f>Лист1!C39</f>
        <v>-4.2013382032825701</v>
      </c>
      <c r="D37" s="19">
        <f xml:space="preserve"> Лист1!$F$8 * SIN(2 * $B37) + Лист1!$E$8 * (SIN($B37) + $B37 * COS($B37)) + Лист1!$G$8</f>
        <v>-7.2797187527129701</v>
      </c>
      <c r="E37" s="3"/>
      <c r="F37" s="3"/>
      <c r="G37" s="3"/>
      <c r="H37" s="3"/>
      <c r="I37" s="3"/>
    </row>
    <row r="38" spans="1:9" x14ac:dyDescent="0.25">
      <c r="A38" s="3"/>
      <c r="B38" s="18">
        <f>Лист1!B40</f>
        <v>3</v>
      </c>
      <c r="C38" s="21">
        <f>Лист1!C40</f>
        <v>-6.1643362476511463</v>
      </c>
      <c r="D38" s="19">
        <f xml:space="preserve"> Лист1!$F$8 * SIN(2 * $B38) + Лист1!$E$8 * (SIN($B38) + $B38 * COS($B38)) + Лист1!$G$8</f>
        <v>-8.3674489511626966</v>
      </c>
      <c r="E38" s="3"/>
      <c r="F38" s="3"/>
      <c r="G38" s="3"/>
      <c r="H38" s="3"/>
      <c r="I38" s="3"/>
    </row>
    <row r="39" spans="1:9" x14ac:dyDescent="0.25">
      <c r="A39" s="3"/>
      <c r="B39" s="18">
        <f>Лист1!B41</f>
        <v>3.25</v>
      </c>
      <c r="C39" s="21">
        <f>Лист1!C41</f>
        <v>-8.3539062184266033</v>
      </c>
      <c r="D39" s="19">
        <f xml:space="preserve"> Лист1!$F$8 * SIN(2 * $B39) + Лист1!$E$8 * (SIN($B39) + $B39 * COS($B39)) + Лист1!$G$8</f>
        <v>-9.0822985665915663</v>
      </c>
      <c r="E39" s="3"/>
      <c r="F39" s="3"/>
      <c r="G39" s="3"/>
      <c r="H39" s="3"/>
      <c r="I39" s="3"/>
    </row>
    <row r="40" spans="1:9" x14ac:dyDescent="0.25">
      <c r="A40" s="3"/>
      <c r="B40" s="18">
        <f>Лист1!B42</f>
        <v>3.5</v>
      </c>
      <c r="C40" s="21">
        <f>Лист1!C42</f>
        <v>-10.670473838118882</v>
      </c>
      <c r="D40" s="19">
        <f xml:space="preserve"> Лист1!$F$8 * SIN(2 * $B40) + Лист1!$E$8 * (SIN($B40) + $B40 * COS($B40)) + Лист1!$G$8</f>
        <v>-9.3777152772784831</v>
      </c>
      <c r="E40" s="3"/>
      <c r="F40" s="3"/>
      <c r="G40" s="3"/>
      <c r="H40" s="3"/>
      <c r="I40" s="3"/>
    </row>
    <row r="41" spans="1:9" x14ac:dyDescent="0.25">
      <c r="A41" s="3"/>
      <c r="B41" s="18">
        <f>Лист1!B43</f>
        <v>3.75</v>
      </c>
      <c r="C41" s="21">
        <f>Лист1!C43</f>
        <v>-13.005667195348515</v>
      </c>
      <c r="D41" s="19">
        <f xml:space="preserve"> Лист1!$F$8 * SIN(2 * $B41) + Лист1!$E$8 * (SIN($B41) + $B41 * COS($B41)) + Лист1!$G$8</f>
        <v>-9.2283973678505138</v>
      </c>
      <c r="E41" s="3"/>
      <c r="F41" s="3"/>
      <c r="G41" s="3"/>
      <c r="H41" s="3"/>
      <c r="I41" s="3"/>
    </row>
    <row r="42" spans="1:9" x14ac:dyDescent="0.25">
      <c r="A42" s="3"/>
      <c r="B42" s="18">
        <f>Лист1!B44</f>
        <v>4</v>
      </c>
      <c r="C42" s="21">
        <f>Лист1!C44</f>
        <v>-15.246582549842401</v>
      </c>
      <c r="D42" s="19">
        <f xml:space="preserve"> Лист1!$F$8 * SIN(2 * $B42) + Лист1!$E$8 * (SIN($B42) + $B42 * COS($B42)) + Лист1!$G$8</f>
        <v>-8.6222729685465946</v>
      </c>
      <c r="E42" s="3"/>
      <c r="F42" s="3"/>
      <c r="G42" s="3"/>
      <c r="H42" s="3"/>
      <c r="I42" s="3"/>
    </row>
    <row r="43" spans="1:9" x14ac:dyDescent="0.25">
      <c r="A43" s="3"/>
      <c r="B43" s="18">
        <f>Лист1!B45</f>
        <v>4.25</v>
      </c>
      <c r="C43" s="21">
        <f>Лист1!C45</f>
        <v>-17.278447784378411</v>
      </c>
      <c r="D43" s="19">
        <f xml:space="preserve"> Лист1!$F$8 * SIN(2 * $B43) + Лист1!$E$8 * (SIN($B43) + $B43 * COS($B43)) + Лист1!$G$8</f>
        <v>-7.5562028155621643</v>
      </c>
      <c r="E43" s="3"/>
      <c r="F43" s="3"/>
      <c r="G43" s="3"/>
      <c r="H43" s="3"/>
      <c r="I43" s="3"/>
    </row>
    <row r="44" spans="1:9" x14ac:dyDescent="0.25">
      <c r="A44" s="3"/>
      <c r="B44" s="18">
        <f>Лист1!B46</f>
        <v>4.5</v>
      </c>
      <c r="C44" s="21">
        <f>Лист1!C46</f>
        <v>-18.986919901714661</v>
      </c>
      <c r="D44" s="19">
        <f xml:space="preserve"> Лист1!$F$8 * SIN(2 * $B44) + Лист1!$E$8 * (SIN($B44) + $B44 * COS($B44)) + Лист1!$G$8</f>
        <v>-6.0375485331490335</v>
      </c>
      <c r="E44" s="3"/>
      <c r="F44" s="3"/>
      <c r="G44" s="3"/>
      <c r="H44" s="3"/>
      <c r="I44" s="3"/>
    </row>
    <row r="45" spans="1:9" x14ac:dyDescent="0.25">
      <c r="A45" s="3"/>
      <c r="B45" s="18">
        <f>Лист1!B47</f>
        <v>4.75</v>
      </c>
      <c r="C45" s="21">
        <f>Лист1!C47</f>
        <v>-20.261541407017305</v>
      </c>
      <c r="D45" s="19">
        <f xml:space="preserve"> Лист1!$F$8 * SIN(2 * $B45) + Лист1!$E$8 * (SIN($B45) + $B45 * COS($B45)) + Лист1!$G$8</f>
        <v>-4.0917088411944587</v>
      </c>
      <c r="E45" s="3"/>
      <c r="F45" s="3"/>
      <c r="G45" s="3"/>
      <c r="H45" s="3"/>
      <c r="I45" s="3"/>
    </row>
    <row r="46" spans="1:9" x14ac:dyDescent="0.25">
      <c r="A46" s="3"/>
      <c r="B46" s="18">
        <f>Лист1!B48</f>
        <v>5</v>
      </c>
      <c r="C46" s="21">
        <f>Лист1!C48</f>
        <v>-21.001635709144331</v>
      </c>
      <c r="D46" s="19">
        <f xml:space="preserve"> Лист1!$F$8 * SIN(2 * $B46) + Лист1!$E$8 * (SIN($B46) + $B46 * COS($B46)) + Лист1!$G$8</f>
        <v>-1.7735978509396064</v>
      </c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</sheetData>
  <mergeCells count="4">
    <mergeCell ref="E3:I3"/>
    <mergeCell ref="B3:D3"/>
    <mergeCell ref="B2:C2"/>
    <mergeCell ref="D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38A5-F945-4349-A52D-2D5221CDD016}">
  <dimension ref="A1:T48"/>
  <sheetViews>
    <sheetView showGridLines="0" topLeftCell="A10" zoomScale="70" zoomScaleNormal="70" workbookViewId="0">
      <selection activeCell="U6" sqref="U6"/>
    </sheetView>
  </sheetViews>
  <sheetFormatPr defaultRowHeight="15" x14ac:dyDescent="0.25"/>
  <sheetData>
    <row r="1" spans="1:2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 spans="1:20" x14ac:dyDescent="0.25">
      <c r="A2" s="2"/>
      <c r="B2" s="4" t="str">
        <f>Лист1!E7</f>
        <v>a₁</v>
      </c>
      <c r="C2" s="4" t="str">
        <f>Лист1!F7</f>
        <v>a₂</v>
      </c>
      <c r="D2" s="4" t="str">
        <f>Лист1!G7</f>
        <v>a₃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1:20" x14ac:dyDescent="0.25">
      <c r="A3" s="2"/>
      <c r="B3" s="5">
        <f>Лист1!E8</f>
        <v>2.06</v>
      </c>
      <c r="C3" s="5">
        <f>Лист1!F8</f>
        <v>0.68</v>
      </c>
      <c r="D3" s="5">
        <f>Лист1!G8</f>
        <v>-2.35</v>
      </c>
      <c r="E3" s="2"/>
      <c r="F3" s="2"/>
      <c r="G3" s="2"/>
      <c r="H3" s="2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3"/>
    </row>
    <row r="4" spans="1:20" x14ac:dyDescent="0.25">
      <c r="A4" s="2"/>
      <c r="B4" s="6"/>
      <c r="C4" s="6"/>
      <c r="D4" s="6"/>
      <c r="E4" s="2"/>
      <c r="F4" s="6"/>
      <c r="G4" s="6"/>
      <c r="H4" s="2"/>
      <c r="I4" s="2"/>
      <c r="J4" s="6"/>
      <c r="K4" s="6"/>
      <c r="L4" s="2"/>
      <c r="M4" s="2"/>
      <c r="N4" s="6"/>
      <c r="O4" s="6"/>
      <c r="P4" s="2"/>
      <c r="Q4" s="2"/>
      <c r="R4" s="6"/>
      <c r="S4" s="6"/>
      <c r="T4" s="3"/>
    </row>
    <row r="5" spans="1:20" x14ac:dyDescent="0.25">
      <c r="A5" s="2"/>
      <c r="B5" s="7"/>
      <c r="C5" s="8"/>
      <c r="D5" s="9" t="s">
        <v>11</v>
      </c>
      <c r="E5" s="10">
        <v>1</v>
      </c>
      <c r="F5" s="11"/>
      <c r="G5" s="8"/>
      <c r="H5" s="9" t="s">
        <v>11</v>
      </c>
      <c r="I5" s="10">
        <v>0.5</v>
      </c>
      <c r="J5" s="11"/>
      <c r="K5" s="8"/>
      <c r="L5" s="9" t="s">
        <v>11</v>
      </c>
      <c r="M5" s="10">
        <v>0.2</v>
      </c>
      <c r="N5" s="11"/>
      <c r="O5" s="8"/>
      <c r="P5" s="9" t="s">
        <v>11</v>
      </c>
      <c r="Q5" s="10">
        <v>0.1</v>
      </c>
      <c r="R5" s="11"/>
      <c r="S5" s="7"/>
      <c r="T5" s="3"/>
    </row>
    <row r="6" spans="1:20" x14ac:dyDescent="0.25">
      <c r="A6" s="2"/>
      <c r="B6" s="12" t="str">
        <f>Лист2!B5</f>
        <v>x</v>
      </c>
      <c r="C6" s="13" t="s">
        <v>15</v>
      </c>
      <c r="D6" s="14" t="s">
        <v>9</v>
      </c>
      <c r="E6" s="14" t="s">
        <v>10</v>
      </c>
      <c r="F6" s="15" t="s">
        <v>16</v>
      </c>
      <c r="G6" s="16" t="s">
        <v>12</v>
      </c>
      <c r="H6" s="14" t="s">
        <v>9</v>
      </c>
      <c r="I6" s="14" t="s">
        <v>10</v>
      </c>
      <c r="J6" s="17" t="s">
        <v>16</v>
      </c>
      <c r="K6" s="16" t="s">
        <v>12</v>
      </c>
      <c r="L6" s="14" t="s">
        <v>9</v>
      </c>
      <c r="M6" s="14" t="s">
        <v>10</v>
      </c>
      <c r="N6" s="17" t="s">
        <v>16</v>
      </c>
      <c r="O6" s="16" t="s">
        <v>12</v>
      </c>
      <c r="P6" s="14" t="s">
        <v>9</v>
      </c>
      <c r="Q6" s="14" t="s">
        <v>10</v>
      </c>
      <c r="R6" s="17" t="s">
        <v>16</v>
      </c>
      <c r="S6" s="16" t="s">
        <v>12</v>
      </c>
      <c r="T6" s="3"/>
    </row>
    <row r="7" spans="1:20" x14ac:dyDescent="0.25">
      <c r="A7" s="2"/>
      <c r="B7" s="18">
        <f>Лист2!B6</f>
        <v>-5</v>
      </c>
      <c r="C7" s="19">
        <f>Лист2!D6</f>
        <v>-2.9264021490603938</v>
      </c>
      <c r="D7" s="20">
        <f>$B$3*($B7+$E$5)*SIN($B7+$E$5) + $C$3*SIN($B7+$E$5)*SIN($B7+$E$5) + $D$3*($B7+$E$5)</f>
        <v>3.5534174501576006</v>
      </c>
      <c r="E7" s="20">
        <f>$B$3*($B7-$E$5)*SIN($B7-$E$5) + $C$3*SIN($B7-$E$5)*SIN($B7-$E$5) + $D$3*($B7-$E$5)</f>
        <v>10.69951409629223</v>
      </c>
      <c r="F7" s="21">
        <f>($D7-$E7)/(2*$E$5)</f>
        <v>-3.5730483230673147</v>
      </c>
      <c r="G7" s="22">
        <f>ABS($F7-$C7)</f>
        <v>0.64664617400692093</v>
      </c>
      <c r="H7" s="20">
        <f>$B$3*($B7+$I$5)*SIN($B7+$I$5) + $C$3*SIN($B7+$I$5)*SIN($B7+$I$5) + $D$3*($B7+$I$5)</f>
        <v>2.1630800982853415</v>
      </c>
      <c r="I7" s="20">
        <f>$B$3*($B7-$I$5)*SIN($B7-$I$5) + $C$3*SIN($B7-$I$5)*SIN($B7-$I$5) + $D$3*($B7-$I$5)</f>
        <v>5.269723373971523</v>
      </c>
      <c r="J7" s="21">
        <f>($H7-$I7)/(2*$I$5)</f>
        <v>-3.1066432756861815</v>
      </c>
      <c r="K7" s="22">
        <f>ABS($J7-$C7)</f>
        <v>0.18024112662578773</v>
      </c>
      <c r="L7" s="20">
        <f>$B$3*($B7+$M$5)*SIN($B7+$M$5) + $C$3*SIN($B7+$M$5)*SIN($B7+$M$5) + $D$3*($B7+$M$5)</f>
        <v>2.1047182188012101</v>
      </c>
      <c r="M7" s="20">
        <f>$B$3*($B7-$M$5)*SIN($B7-$M$5) + $C$3*SIN($B7-$M$5)*SIN($B7-$M$5) + $D$3*($B7-$M$5)</f>
        <v>3.2871683754509764</v>
      </c>
      <c r="N7" s="21">
        <f>($L7-$M7)/(2*$M$5)</f>
        <v>-2.9561253916244157</v>
      </c>
      <c r="O7" s="22">
        <f>ABS($N7-$C7)</f>
        <v>2.9723242564021923E-2</v>
      </c>
      <c r="P7" s="20">
        <f>$B$3*($B7+$Q$5)*SIN($B7+$Q$5) + $C$3*SIN($B7+$Q$5)*SIN($B7+$Q$5) + $D$3*($B7+$Q$5)</f>
        <v>2.2544682606856039</v>
      </c>
      <c r="Q7" s="20">
        <f>$B$3*($B7-$Q$5)*SIN($B7-$Q$5) + $C$3*SIN($B7-$Q$5)*SIN($B7-$Q$5) + $D$3*($B7-$Q$5)</f>
        <v>2.8412412691540911</v>
      </c>
      <c r="R7" s="21">
        <f>($P7-$Q7)/(2*$Q$5)</f>
        <v>-2.9338650423424362</v>
      </c>
      <c r="S7" s="22">
        <f>ABS($R7-$C7)</f>
        <v>7.4628932820424154E-3</v>
      </c>
      <c r="T7" s="3"/>
    </row>
    <row r="8" spans="1:20" x14ac:dyDescent="0.25">
      <c r="A8" s="2"/>
      <c r="B8" s="18">
        <f>Лист2!B7</f>
        <v>-4.75</v>
      </c>
      <c r="C8" s="19">
        <f>Лист2!D7</f>
        <v>-0.60829115880554152</v>
      </c>
      <c r="D8" s="20">
        <f t="shared" ref="D8:D47" si="0">$B$3*($B8+$E$5)*SIN($B8+$E$5) + $C$3*SIN($B8+$E$5)*SIN($B8+$E$5) + $D$3*($B8+$E$5)</f>
        <v>4.6193328046514859</v>
      </c>
      <c r="E8" s="20">
        <f t="shared" ref="E8:E47" si="1">$B$3*($B8-$E$5)*SIN($B8-$E$5) + $C$3*SIN($B8-$E$5)*SIN($B8-$E$5) + $D$3*($B8-$E$5)</f>
        <v>7.6676107090452632</v>
      </c>
      <c r="F8" s="21">
        <f t="shared" ref="F8:F47" si="2">($D8-$E8)/(2*$E$5)</f>
        <v>-1.5241389521968887</v>
      </c>
      <c r="G8" s="22">
        <f t="shared" ref="G8:G47" si="3">ABS($F8-$C8)</f>
        <v>0.91584779339134714</v>
      </c>
      <c r="H8" s="20">
        <f t="shared" ref="H8:H47" si="4">$B$3*($B8+$I$5)*SIN($B8+$I$5) + $C$3*SIN($B8+$I$5)*SIN($B8+$I$5) + $D$3*($B8+$I$5)</f>
        <v>2.6965522156215913</v>
      </c>
      <c r="I8" s="20">
        <f t="shared" ref="I8:I47" si="5">$B$3*($B8-$I$5)*SIN($B8-$I$5) + $C$3*SIN($B8-$I$5)*SIN($B8-$I$5) + $D$3*($B8-$I$5)</f>
        <v>3.5498060091100463</v>
      </c>
      <c r="J8" s="21">
        <f t="shared" ref="J8:J47" si="6">($H8-$I8)/(2*$I$5)</f>
        <v>-0.85325379348845498</v>
      </c>
      <c r="K8" s="22">
        <f t="shared" ref="K8:K47" si="7">ABS($J8-$C8)</f>
        <v>0.24496263468291346</v>
      </c>
      <c r="L8" s="20">
        <f t="shared" ref="L8:L47" si="8">$B$3*($B8+$M$5)*SIN($B8+$M$5) + $C$3*SIN($B8+$M$5)*SIN($B8+$M$5) + $D$3*($B8+$M$5)</f>
        <v>2.1050378589737431</v>
      </c>
      <c r="M8" s="20">
        <f t="shared" ref="M8:M47" si="9">$B$3*($B8-$M$5)*SIN($B8-$M$5) + $C$3*SIN($B8-$M$5)*SIN($B8-$M$5) + $D$3*($B8-$M$5)</f>
        <v>2.3643293932022562</v>
      </c>
      <c r="N8" s="21">
        <f t="shared" ref="N8:N47" si="10">($L8-$M8)/(2*$M$5)</f>
        <v>-0.64822883557128286</v>
      </c>
      <c r="O8" s="22">
        <f t="shared" ref="O8:O47" si="11">ABS($N8-$C8)</f>
        <v>3.9937676765741337E-2</v>
      </c>
      <c r="P8" s="20">
        <f t="shared" ref="P8:P47" si="12">$B$3*($B8+$Q$5)*SIN($B8+$Q$5) + $C$3*SIN($B8+$Q$5)*SIN($B8+$Q$5) + $D$3*($B8+$Q$5)</f>
        <v>2.0444931417825813</v>
      </c>
      <c r="Q8" s="20">
        <f t="shared" ref="Q8:Q47" si="13">$B$3*($B8-$Q$5)*SIN($B8-$Q$5) + $C$3*SIN($B8-$Q$5)*SIN($B8-$Q$5) + $D$3*($B8-$Q$5)</f>
        <v>2.1681536182992129</v>
      </c>
      <c r="R8" s="21">
        <f t="shared" ref="R8:R47" si="14">($P8-$Q8)/(2*$Q$5)</f>
        <v>-0.61830238258315795</v>
      </c>
      <c r="S8" s="22">
        <f t="shared" ref="S8:S47" si="15">ABS($R8-$C8)</f>
        <v>1.0011223777616429E-2</v>
      </c>
      <c r="T8" s="3"/>
    </row>
    <row r="9" spans="1:20" x14ac:dyDescent="0.25">
      <c r="A9" s="2"/>
      <c r="B9" s="18">
        <f>Лист2!B8</f>
        <v>-4.5</v>
      </c>
      <c r="C9" s="19">
        <f>Лист2!D8</f>
        <v>1.3375485331490333</v>
      </c>
      <c r="D9" s="20">
        <f t="shared" si="0"/>
        <v>5.7795261618811171</v>
      </c>
      <c r="E9" s="20">
        <f t="shared" si="1"/>
        <v>5.269723373971523</v>
      </c>
      <c r="F9" s="21">
        <f t="shared" si="2"/>
        <v>0.25490139395479705</v>
      </c>
      <c r="G9" s="22">
        <f t="shared" si="3"/>
        <v>1.0826471391942363</v>
      </c>
      <c r="H9" s="20">
        <f t="shared" si="4"/>
        <v>3.5534174501576006</v>
      </c>
      <c r="I9" s="20">
        <f t="shared" si="5"/>
        <v>2.4983642908556671</v>
      </c>
      <c r="J9" s="21">
        <f t="shared" si="6"/>
        <v>1.0550531593019334</v>
      </c>
      <c r="K9" s="22">
        <f t="shared" si="7"/>
        <v>0.28249537384709988</v>
      </c>
      <c r="L9" s="20">
        <f t="shared" si="8"/>
        <v>2.5603669483621321</v>
      </c>
      <c r="M9" s="20">
        <f t="shared" si="9"/>
        <v>2.0436386545563465</v>
      </c>
      <c r="N9" s="21">
        <f t="shared" si="10"/>
        <v>1.2918207345144639</v>
      </c>
      <c r="O9" s="22">
        <f t="shared" si="11"/>
        <v>4.5727798634569439E-2</v>
      </c>
      <c r="P9" s="20">
        <f t="shared" si="12"/>
        <v>2.3304504270463902</v>
      </c>
      <c r="Q9" s="20">
        <f t="shared" si="13"/>
        <v>2.0652308808467073</v>
      </c>
      <c r="R9" s="21">
        <f t="shared" si="14"/>
        <v>1.3260977309984145</v>
      </c>
      <c r="S9" s="22">
        <f t="shared" si="15"/>
        <v>1.1450802150618777E-2</v>
      </c>
      <c r="T9" s="3"/>
    </row>
    <row r="10" spans="1:20" x14ac:dyDescent="0.25">
      <c r="A10" s="2"/>
      <c r="B10" s="18">
        <f>Лист2!B9</f>
        <v>-4.25</v>
      </c>
      <c r="C10" s="19">
        <f>Лист2!D9</f>
        <v>2.8562028155621646</v>
      </c>
      <c r="D10" s="20">
        <f t="shared" si="0"/>
        <v>6.9210937815733971</v>
      </c>
      <c r="E10" s="20">
        <f t="shared" si="1"/>
        <v>3.5498060091100463</v>
      </c>
      <c r="F10" s="21">
        <f t="shared" si="2"/>
        <v>1.6856438862316754</v>
      </c>
      <c r="G10" s="22">
        <f t="shared" si="3"/>
        <v>1.1705589293304892</v>
      </c>
      <c r="H10" s="20">
        <f t="shared" si="4"/>
        <v>4.6193328046514859</v>
      </c>
      <c r="I10" s="20">
        <f t="shared" si="5"/>
        <v>2.063458592982693</v>
      </c>
      <c r="J10" s="21">
        <f t="shared" si="6"/>
        <v>2.5558742116687929</v>
      </c>
      <c r="K10" s="22">
        <f t="shared" si="7"/>
        <v>0.30032860389337168</v>
      </c>
      <c r="L10" s="20">
        <f t="shared" si="8"/>
        <v>3.3616388145924239</v>
      </c>
      <c r="M10" s="20">
        <f t="shared" si="9"/>
        <v>2.2385063244325831</v>
      </c>
      <c r="N10" s="21">
        <f t="shared" si="10"/>
        <v>2.8078312253996018</v>
      </c>
      <c r="O10" s="22">
        <f t="shared" si="11"/>
        <v>4.8371590162562761E-2</v>
      </c>
      <c r="P10" s="20">
        <f t="shared" si="12"/>
        <v>3.0068534667960192</v>
      </c>
      <c r="Q10" s="20">
        <f t="shared" si="13"/>
        <v>2.4380337120018529</v>
      </c>
      <c r="R10" s="21">
        <f t="shared" si="14"/>
        <v>2.8440987739708312</v>
      </c>
      <c r="S10" s="22">
        <f t="shared" si="15"/>
        <v>1.2104041591333381E-2</v>
      </c>
      <c r="T10" s="3"/>
    </row>
    <row r="11" spans="1:20" x14ac:dyDescent="0.25">
      <c r="A11" s="2"/>
      <c r="B11" s="18">
        <f>Лист2!B10</f>
        <v>-4</v>
      </c>
      <c r="C11" s="19">
        <f>Лист2!D10</f>
        <v>3.9222729685465949</v>
      </c>
      <c r="D11" s="20">
        <f t="shared" si="0"/>
        <v>7.9356637523488551</v>
      </c>
      <c r="E11" s="20">
        <f t="shared" si="1"/>
        <v>2.4983642908556671</v>
      </c>
      <c r="F11" s="21">
        <f t="shared" si="2"/>
        <v>2.718649730746594</v>
      </c>
      <c r="G11" s="22">
        <f t="shared" si="3"/>
        <v>1.2036232378000009</v>
      </c>
      <c r="H11" s="20">
        <f t="shared" si="4"/>
        <v>5.7795261618811171</v>
      </c>
      <c r="I11" s="20">
        <f t="shared" si="5"/>
        <v>2.1630800982853415</v>
      </c>
      <c r="J11" s="21">
        <f t="shared" si="6"/>
        <v>3.6164460635957756</v>
      </c>
      <c r="K11" s="22">
        <f t="shared" si="7"/>
        <v>0.30582690495081932</v>
      </c>
      <c r="L11" s="20">
        <f t="shared" si="8"/>
        <v>4.3949480832224292</v>
      </c>
      <c r="M11" s="20">
        <f t="shared" si="9"/>
        <v>2.8456845594773084</v>
      </c>
      <c r="N11" s="21">
        <f t="shared" si="10"/>
        <v>3.8731588093628022</v>
      </c>
      <c r="O11" s="22">
        <f t="shared" si="11"/>
        <v>4.9114159183792694E-2</v>
      </c>
      <c r="P11" s="20">
        <f t="shared" si="12"/>
        <v>3.9611418341246543</v>
      </c>
      <c r="Q11" s="20">
        <f t="shared" si="13"/>
        <v>3.1791441726844951</v>
      </c>
      <c r="R11" s="21">
        <f t="shared" si="14"/>
        <v>3.9099883072007957</v>
      </c>
      <c r="S11" s="22">
        <f t="shared" si="15"/>
        <v>1.2284661345799197E-2</v>
      </c>
      <c r="T11" s="3"/>
    </row>
    <row r="12" spans="1:20" x14ac:dyDescent="0.25">
      <c r="A12" s="2"/>
      <c r="B12" s="18">
        <f>Лист2!B11</f>
        <v>-3.75</v>
      </c>
      <c r="C12" s="19">
        <f>Лист2!D11</f>
        <v>4.5283973678505127</v>
      </c>
      <c r="D12" s="20">
        <f t="shared" si="0"/>
        <v>8.7236617967174297</v>
      </c>
      <c r="E12" s="20">
        <f t="shared" si="1"/>
        <v>2.063458592982693</v>
      </c>
      <c r="F12" s="21">
        <f t="shared" si="2"/>
        <v>3.3301016018673684</v>
      </c>
      <c r="G12" s="22">
        <f t="shared" si="3"/>
        <v>1.1982957659831444</v>
      </c>
      <c r="H12" s="20">
        <f t="shared" si="4"/>
        <v>6.9210937815733971</v>
      </c>
      <c r="I12" s="20">
        <f t="shared" si="5"/>
        <v>2.6965522156215913</v>
      </c>
      <c r="J12" s="21">
        <f t="shared" si="6"/>
        <v>4.2245415659518057</v>
      </c>
      <c r="K12" s="22">
        <f t="shared" si="7"/>
        <v>0.30385580189870698</v>
      </c>
      <c r="L12" s="20">
        <f t="shared" si="8"/>
        <v>5.5454095860472208</v>
      </c>
      <c r="M12" s="20">
        <f t="shared" si="9"/>
        <v>3.7535589570254935</v>
      </c>
      <c r="N12" s="21">
        <f t="shared" si="10"/>
        <v>4.4796265725543183</v>
      </c>
      <c r="O12" s="22">
        <f t="shared" si="11"/>
        <v>4.8770795296194436E-2</v>
      </c>
      <c r="P12" s="20">
        <f t="shared" si="12"/>
        <v>5.0784848328482211</v>
      </c>
      <c r="Q12" s="20">
        <f t="shared" si="13"/>
        <v>4.1752449248432857</v>
      </c>
      <c r="R12" s="21">
        <f t="shared" si="14"/>
        <v>4.5161995400246768</v>
      </c>
      <c r="S12" s="22">
        <f t="shared" si="15"/>
        <v>1.2197827825835894E-2</v>
      </c>
      <c r="T12" s="3"/>
    </row>
    <row r="13" spans="1:20" x14ac:dyDescent="0.25">
      <c r="A13" s="2"/>
      <c r="B13" s="18">
        <f>Лист2!B12</f>
        <v>-3.5</v>
      </c>
      <c r="C13" s="19">
        <f>Лист2!D12</f>
        <v>4.677715277278482</v>
      </c>
      <c r="D13" s="20">
        <f>$B$3*($B13+$E$5)*SIN($B13+$E$5) + $C$3*SIN($B13+$E$5)*SIN($B13+$E$5) + $D$3*($B13+$E$5)</f>
        <v>9.2006863990778793</v>
      </c>
      <c r="E13" s="20">
        <f t="shared" si="1"/>
        <v>2.1630800982853415</v>
      </c>
      <c r="F13" s="21">
        <f t="shared" si="2"/>
        <v>3.5188031503962689</v>
      </c>
      <c r="G13" s="22">
        <f t="shared" si="3"/>
        <v>1.1589121268822131</v>
      </c>
      <c r="H13" s="20">
        <f t="shared" si="4"/>
        <v>7.9356637523488551</v>
      </c>
      <c r="I13" s="20">
        <f t="shared" si="5"/>
        <v>3.5534174501576006</v>
      </c>
      <c r="J13" s="21">
        <f t="shared" si="6"/>
        <v>4.3822463021912545</v>
      </c>
      <c r="K13" s="22">
        <f t="shared" si="7"/>
        <v>0.29546897508722747</v>
      </c>
      <c r="L13" s="20">
        <f t="shared" si="8"/>
        <v>6.6995656899482983</v>
      </c>
      <c r="M13" s="20">
        <f t="shared" si="9"/>
        <v>4.8474828426201704</v>
      </c>
      <c r="N13" s="21">
        <f t="shared" si="10"/>
        <v>4.6302071183203193</v>
      </c>
      <c r="O13" s="22">
        <f t="shared" si="11"/>
        <v>4.7508158958162738E-2</v>
      </c>
      <c r="P13" s="20">
        <f t="shared" si="12"/>
        <v>6.2445949746851337</v>
      </c>
      <c r="Q13" s="20">
        <f t="shared" si="13"/>
        <v>5.3114289455844084</v>
      </c>
      <c r="R13" s="21">
        <f t="shared" si="14"/>
        <v>4.6658301455036266</v>
      </c>
      <c r="S13" s="22">
        <f t="shared" si="15"/>
        <v>1.1885131774855395E-2</v>
      </c>
      <c r="T13" s="3"/>
    </row>
    <row r="14" spans="1:20" x14ac:dyDescent="0.25">
      <c r="A14" s="2"/>
      <c r="B14" s="18">
        <f>Лист2!B13</f>
        <v>-3.25</v>
      </c>
      <c r="C14" s="19">
        <f>Лист2!D13</f>
        <v>4.382298566591567</v>
      </c>
      <c r="D14" s="20">
        <f t="shared" si="0"/>
        <v>9.3055398393819804</v>
      </c>
      <c r="E14" s="20">
        <f t="shared" si="1"/>
        <v>2.6965522156215913</v>
      </c>
      <c r="F14" s="21">
        <f t="shared" si="2"/>
        <v>3.3044938118801945</v>
      </c>
      <c r="G14" s="22">
        <f t="shared" si="3"/>
        <v>1.0778047547113725</v>
      </c>
      <c r="H14" s="20">
        <f t="shared" si="4"/>
        <v>8.7236617967174297</v>
      </c>
      <c r="I14" s="20">
        <f t="shared" si="5"/>
        <v>4.6193328046514859</v>
      </c>
      <c r="J14" s="21">
        <f t="shared" si="6"/>
        <v>4.1043289920659438</v>
      </c>
      <c r="K14" s="22">
        <f t="shared" si="7"/>
        <v>0.27796957452562321</v>
      </c>
      <c r="L14" s="20">
        <f t="shared" si="8"/>
        <v>7.7478610780759238</v>
      </c>
      <c r="M14" s="20">
        <f t="shared" si="9"/>
        <v>6.0128839351385714</v>
      </c>
      <c r="N14" s="21">
        <f t="shared" si="10"/>
        <v>4.3374428573433805</v>
      </c>
      <c r="O14" s="22">
        <f t="shared" si="11"/>
        <v>4.4855709248186493E-2</v>
      </c>
      <c r="P14" s="20">
        <f t="shared" si="12"/>
        <v>7.3479934354642111</v>
      </c>
      <c r="Q14" s="20">
        <f t="shared" si="13"/>
        <v>6.47377922308186</v>
      </c>
      <c r="R14" s="21">
        <f t="shared" si="14"/>
        <v>4.3710710619117554</v>
      </c>
      <c r="S14" s="22">
        <f t="shared" si="15"/>
        <v>1.1227504679811595E-2</v>
      </c>
      <c r="T14" s="3"/>
    </row>
    <row r="15" spans="1:20" x14ac:dyDescent="0.25">
      <c r="A15" s="2"/>
      <c r="B15" s="18">
        <f>Лист2!B14</f>
        <v>-3</v>
      </c>
      <c r="C15" s="19">
        <f>Лист2!D14</f>
        <v>3.667448951162696</v>
      </c>
      <c r="D15" s="20">
        <f t="shared" si="0"/>
        <v>9.0085442296154383</v>
      </c>
      <c r="E15" s="20">
        <f t="shared" si="1"/>
        <v>3.5534174501576006</v>
      </c>
      <c r="F15" s="21">
        <f t="shared" si="2"/>
        <v>2.7275633897289189</v>
      </c>
      <c r="G15" s="22">
        <f t="shared" si="3"/>
        <v>0.93988556143377711</v>
      </c>
      <c r="H15" s="20">
        <f t="shared" si="4"/>
        <v>9.2006863990778793</v>
      </c>
      <c r="I15" s="20">
        <f t="shared" si="5"/>
        <v>5.7795261618811171</v>
      </c>
      <c r="J15" s="21">
        <f t="shared" si="6"/>
        <v>3.4211602371967622</v>
      </c>
      <c r="K15" s="22">
        <f t="shared" si="7"/>
        <v>0.24628871396593377</v>
      </c>
      <c r="L15" s="20">
        <f t="shared" si="8"/>
        <v>8.588519251405776</v>
      </c>
      <c r="M15" s="20">
        <f t="shared" si="9"/>
        <v>7.1375147741476068</v>
      </c>
      <c r="N15" s="21">
        <f t="shared" si="10"/>
        <v>3.6275111931454229</v>
      </c>
      <c r="O15" s="22">
        <f t="shared" si="11"/>
        <v>3.9937758017273062E-2</v>
      </c>
      <c r="P15" s="20">
        <f t="shared" si="12"/>
        <v>8.2831988569642832</v>
      </c>
      <c r="Q15" s="20">
        <f t="shared" si="13"/>
        <v>7.5517097973110996</v>
      </c>
      <c r="R15" s="21">
        <f t="shared" si="14"/>
        <v>3.6574452982659178</v>
      </c>
      <c r="S15" s="22">
        <f t="shared" si="15"/>
        <v>1.0003652896778181E-2</v>
      </c>
      <c r="T15" s="3"/>
    </row>
    <row r="16" spans="1:20" x14ac:dyDescent="0.25">
      <c r="A16" s="2"/>
      <c r="B16" s="18">
        <f>Лист2!B15</f>
        <v>-2.75</v>
      </c>
      <c r="C16" s="19">
        <f>Лист2!D15</f>
        <v>2.5797187527129704</v>
      </c>
      <c r="D16" s="20">
        <f t="shared" si="0"/>
        <v>8.3181646121594142</v>
      </c>
      <c r="E16" s="20">
        <f t="shared" si="1"/>
        <v>4.6193328046514859</v>
      </c>
      <c r="F16" s="21">
        <f t="shared" si="2"/>
        <v>1.8494159037539641</v>
      </c>
      <c r="G16" s="22">
        <f t="shared" si="3"/>
        <v>0.73030284895900621</v>
      </c>
      <c r="H16" s="20">
        <f t="shared" si="4"/>
        <v>9.3055398393819804</v>
      </c>
      <c r="I16" s="20">
        <f t="shared" si="5"/>
        <v>6.9210937815733971</v>
      </c>
      <c r="J16" s="21">
        <f t="shared" si="6"/>
        <v>2.3844460578085833</v>
      </c>
      <c r="K16" s="22">
        <f t="shared" si="7"/>
        <v>0.19527269490438703</v>
      </c>
      <c r="L16" s="20">
        <f t="shared" si="8"/>
        <v>9.1335001349346996</v>
      </c>
      <c r="M16" s="20">
        <f t="shared" si="9"/>
        <v>8.1143557615599899</v>
      </c>
      <c r="N16" s="21">
        <f t="shared" si="10"/>
        <v>2.5478609334367741</v>
      </c>
      <c r="O16" s="22">
        <f t="shared" si="11"/>
        <v>3.1857819276196242E-2</v>
      </c>
      <c r="P16" s="20">
        <f t="shared" si="12"/>
        <v>8.9558274506005553</v>
      </c>
      <c r="Q16" s="20">
        <f t="shared" si="13"/>
        <v>8.4414810636177648</v>
      </c>
      <c r="R16" s="21">
        <f t="shared" si="14"/>
        <v>2.5717319349139522</v>
      </c>
      <c r="S16" s="22">
        <f t="shared" si="15"/>
        <v>7.9868177990181088E-3</v>
      </c>
      <c r="T16" s="3"/>
    </row>
    <row r="17" spans="1:20" x14ac:dyDescent="0.25">
      <c r="A17" s="2"/>
      <c r="B17" s="18">
        <f>Лист2!B16</f>
        <v>-2.5</v>
      </c>
      <c r="C17" s="19">
        <f>Лист2!D16</f>
        <v>1.1951055099834922</v>
      </c>
      <c r="D17" s="20">
        <f t="shared" si="0"/>
        <v>7.2838569574506797</v>
      </c>
      <c r="E17" s="20">
        <f t="shared" si="1"/>
        <v>5.7795261618811171</v>
      </c>
      <c r="F17" s="21">
        <f t="shared" si="2"/>
        <v>0.75216539778478131</v>
      </c>
      <c r="G17" s="22">
        <f t="shared" si="3"/>
        <v>0.44294011219871088</v>
      </c>
      <c r="H17" s="20">
        <f t="shared" si="4"/>
        <v>9.0085442296154383</v>
      </c>
      <c r="I17" s="20">
        <f t="shared" si="5"/>
        <v>7.9356637523488551</v>
      </c>
      <c r="J17" s="21">
        <f t="shared" si="6"/>
        <v>1.0728804772665832</v>
      </c>
      <c r="K17" s="22">
        <f t="shared" si="7"/>
        <v>0.12222503271690899</v>
      </c>
      <c r="L17" s="20">
        <f t="shared" si="8"/>
        <v>9.3162831544512184</v>
      </c>
      <c r="M17" s="20">
        <f t="shared" si="9"/>
        <v>8.846291316040066</v>
      </c>
      <c r="N17" s="21">
        <f t="shared" si="10"/>
        <v>1.1749795960278808</v>
      </c>
      <c r="O17" s="22">
        <f t="shared" si="11"/>
        <v>2.0125913955611363E-2</v>
      </c>
      <c r="P17" s="20">
        <f t="shared" si="12"/>
        <v>9.2897403102754783</v>
      </c>
      <c r="Q17" s="20">
        <f t="shared" si="13"/>
        <v>9.0517296792336346</v>
      </c>
      <c r="R17" s="21">
        <f t="shared" si="14"/>
        <v>1.1900531552092186</v>
      </c>
      <c r="S17" s="22">
        <f t="shared" si="15"/>
        <v>5.0523547742735708E-3</v>
      </c>
      <c r="T17" s="3"/>
    </row>
    <row r="18" spans="1:20" x14ac:dyDescent="0.25">
      <c r="A18" s="2"/>
      <c r="B18" s="18">
        <f>Лист2!B17</f>
        <v>-2.25</v>
      </c>
      <c r="C18" s="19">
        <f>Лист2!D17</f>
        <v>-0.37652556425695582</v>
      </c>
      <c r="D18" s="20">
        <f t="shared" si="0"/>
        <v>5.9935242241265918</v>
      </c>
      <c r="E18" s="20">
        <f t="shared" si="1"/>
        <v>6.9210937815733971</v>
      </c>
      <c r="F18" s="21">
        <f t="shared" si="2"/>
        <v>-0.46378477872340262</v>
      </c>
      <c r="G18" s="22">
        <f t="shared" si="3"/>
        <v>8.7259214466446799E-2</v>
      </c>
      <c r="H18" s="20">
        <f t="shared" si="4"/>
        <v>8.3181646121594142</v>
      </c>
      <c r="I18" s="20">
        <f t="shared" si="5"/>
        <v>8.7236617967174297</v>
      </c>
      <c r="J18" s="21">
        <f t="shared" si="6"/>
        <v>-0.40549718455801553</v>
      </c>
      <c r="K18" s="22">
        <f t="shared" si="7"/>
        <v>2.8971620301059708E-2</v>
      </c>
      <c r="L18" s="20">
        <f t="shared" si="8"/>
        <v>9.1002714245600558</v>
      </c>
      <c r="M18" s="20">
        <f t="shared" si="9"/>
        <v>9.2528842460691649</v>
      </c>
      <c r="N18" s="21">
        <f t="shared" si="10"/>
        <v>-0.38153205377277288</v>
      </c>
      <c r="O18" s="22">
        <f t="shared" si="11"/>
        <v>5.0064895158170586E-3</v>
      </c>
      <c r="P18" s="20">
        <f t="shared" si="12"/>
        <v>9.2353964629537391</v>
      </c>
      <c r="Q18" s="20">
        <f t="shared" si="13"/>
        <v>9.3109546464378603</v>
      </c>
      <c r="R18" s="21">
        <f t="shared" si="14"/>
        <v>-0.37779091742060622</v>
      </c>
      <c r="S18" s="22">
        <f t="shared" si="15"/>
        <v>1.2653531636503956E-3</v>
      </c>
      <c r="T18" s="3"/>
    </row>
    <row r="19" spans="1:20" x14ac:dyDescent="0.25">
      <c r="A19" s="2"/>
      <c r="B19" s="18">
        <f>Лист2!B18</f>
        <v>-2</v>
      </c>
      <c r="C19" s="19">
        <f>Лист2!D18</f>
        <v>-1.9940020358772865</v>
      </c>
      <c r="D19" s="20">
        <f t="shared" si="0"/>
        <v>4.564920153130295</v>
      </c>
      <c r="E19" s="20">
        <f t="shared" si="1"/>
        <v>7.9356637523488551</v>
      </c>
      <c r="F19" s="21">
        <f t="shared" si="2"/>
        <v>-1.6853717996092801</v>
      </c>
      <c r="G19" s="22">
        <f t="shared" si="3"/>
        <v>0.30863023626800645</v>
      </c>
      <c r="H19" s="20">
        <f t="shared" si="4"/>
        <v>7.2838569574506797</v>
      </c>
      <c r="I19" s="20">
        <f t="shared" si="5"/>
        <v>9.2006863990778793</v>
      </c>
      <c r="J19" s="21">
        <f t="shared" si="6"/>
        <v>-1.9168294416271996</v>
      </c>
      <c r="K19" s="22">
        <f t="shared" si="7"/>
        <v>7.7172594250086934E-2</v>
      </c>
      <c r="L19" s="20">
        <f t="shared" si="8"/>
        <v>8.4859248768499569</v>
      </c>
      <c r="M19" s="20">
        <f t="shared" si="9"/>
        <v>9.2785988779030468</v>
      </c>
      <c r="N19" s="21">
        <f t="shared" si="10"/>
        <v>-1.9816850026327248</v>
      </c>
      <c r="O19" s="22">
        <f t="shared" si="11"/>
        <v>1.2317033244561681E-2</v>
      </c>
      <c r="P19" s="20">
        <f t="shared" si="12"/>
        <v>8.7777475652594426</v>
      </c>
      <c r="Q19" s="20">
        <f t="shared" si="13"/>
        <v>9.1759323993788655</v>
      </c>
      <c r="R19" s="21">
        <f t="shared" si="14"/>
        <v>-1.9909241705971148</v>
      </c>
      <c r="S19" s="22">
        <f t="shared" si="15"/>
        <v>3.0778652801717321E-3</v>
      </c>
      <c r="T19" s="3"/>
    </row>
    <row r="20" spans="1:20" x14ac:dyDescent="0.25">
      <c r="A20" s="2"/>
      <c r="B20" s="18">
        <f>Лист2!B19</f>
        <v>-1.75</v>
      </c>
      <c r="C20" s="19">
        <f>Лист2!D19</f>
        <v>-3.4959014251149498</v>
      </c>
      <c r="D20" s="20">
        <f t="shared" si="0"/>
        <v>3.1315812356690325</v>
      </c>
      <c r="E20" s="20">
        <f t="shared" si="1"/>
        <v>8.7236617967174297</v>
      </c>
      <c r="F20" s="21">
        <f t="shared" si="2"/>
        <v>-2.7960402805241986</v>
      </c>
      <c r="G20" s="22">
        <f t="shared" si="3"/>
        <v>0.69986114459075122</v>
      </c>
      <c r="H20" s="20">
        <f t="shared" si="4"/>
        <v>5.9935242241265918</v>
      </c>
      <c r="I20" s="20">
        <f t="shared" si="5"/>
        <v>9.3055398393819804</v>
      </c>
      <c r="J20" s="21">
        <f t="shared" si="6"/>
        <v>-3.3120156152553886</v>
      </c>
      <c r="K20" s="22">
        <f t="shared" si="7"/>
        <v>0.18388580985956127</v>
      </c>
      <c r="L20" s="20">
        <f t="shared" si="8"/>
        <v>7.5145155101495318</v>
      </c>
      <c r="M20" s="20">
        <f t="shared" si="9"/>
        <v>8.9009481585985917</v>
      </c>
      <c r="N20" s="21">
        <f t="shared" si="10"/>
        <v>-3.4660816211226497</v>
      </c>
      <c r="O20" s="22">
        <f t="shared" si="11"/>
        <v>2.9819803992300109E-2</v>
      </c>
      <c r="P20" s="20">
        <f t="shared" si="12"/>
        <v>7.9415873534838841</v>
      </c>
      <c r="Q20" s="20">
        <f t="shared" si="13"/>
        <v>8.6392738093204073</v>
      </c>
      <c r="R20" s="21">
        <f t="shared" si="14"/>
        <v>-3.4884322791826161</v>
      </c>
      <c r="S20" s="22">
        <f t="shared" si="15"/>
        <v>7.4691459323337206E-3</v>
      </c>
      <c r="T20" s="3"/>
    </row>
    <row r="21" spans="1:20" x14ac:dyDescent="0.25">
      <c r="A21" s="2"/>
      <c r="B21" s="18">
        <f>Лист2!B20</f>
        <v>-1.5</v>
      </c>
      <c r="C21" s="19">
        <f>Лист2!D20</f>
        <v>-4.7193792310382641</v>
      </c>
      <c r="D21" s="20">
        <f t="shared" si="0"/>
        <v>1.8251055207671616</v>
      </c>
      <c r="E21" s="20">
        <f t="shared" si="1"/>
        <v>9.2006863990778793</v>
      </c>
      <c r="F21" s="21">
        <f t="shared" si="2"/>
        <v>-3.6877904391553589</v>
      </c>
      <c r="G21" s="22">
        <f t="shared" si="3"/>
        <v>1.0315887918829052</v>
      </c>
      <c r="H21" s="20">
        <f t="shared" si="4"/>
        <v>4.564920153130295</v>
      </c>
      <c r="I21" s="20">
        <f t="shared" si="5"/>
        <v>9.0085442296154383</v>
      </c>
      <c r="J21" s="21">
        <f t="shared" si="6"/>
        <v>-4.4436240764851433</v>
      </c>
      <c r="K21" s="22">
        <f t="shared" si="7"/>
        <v>0.27575515455312072</v>
      </c>
      <c r="L21" s="20">
        <f t="shared" si="8"/>
        <v>6.2667509966926858</v>
      </c>
      <c r="M21" s="20">
        <f t="shared" si="9"/>
        <v>8.136521551681561</v>
      </c>
      <c r="N21" s="21">
        <f t="shared" si="10"/>
        <v>-4.6744263874721881</v>
      </c>
      <c r="O21" s="22">
        <f t="shared" si="11"/>
        <v>4.4952843566075984E-2</v>
      </c>
      <c r="P21" s="20">
        <f t="shared" si="12"/>
        <v>6.7923926171140625</v>
      </c>
      <c r="Q21" s="20">
        <f t="shared" si="13"/>
        <v>7.7340148193950178</v>
      </c>
      <c r="R21" s="21">
        <f t="shared" si="14"/>
        <v>-4.7081110114047764</v>
      </c>
      <c r="S21" s="22">
        <f t="shared" si="15"/>
        <v>1.1268219633487675E-2</v>
      </c>
      <c r="T21" s="3"/>
    </row>
    <row r="22" spans="1:20" x14ac:dyDescent="0.25">
      <c r="A22" s="2"/>
      <c r="B22" s="18">
        <f>Лист2!B21</f>
        <v>-1.25</v>
      </c>
      <c r="C22" s="19">
        <f>Лист2!D21</f>
        <v>-5.5238244570310151</v>
      </c>
      <c r="D22" s="20">
        <f t="shared" si="0"/>
        <v>0.75653496797335262</v>
      </c>
      <c r="E22" s="20">
        <f t="shared" si="1"/>
        <v>9.3055398393819804</v>
      </c>
      <c r="F22" s="21">
        <f t="shared" si="2"/>
        <v>-4.2745024357043135</v>
      </c>
      <c r="G22" s="22">
        <f t="shared" si="3"/>
        <v>1.2493220213267016</v>
      </c>
      <c r="H22" s="20">
        <f t="shared" si="4"/>
        <v>3.1315812356690325</v>
      </c>
      <c r="I22" s="20">
        <f t="shared" si="5"/>
        <v>8.3181646121594142</v>
      </c>
      <c r="J22" s="21">
        <f t="shared" si="6"/>
        <v>-5.1865833764903817</v>
      </c>
      <c r="K22" s="22">
        <f t="shared" si="7"/>
        <v>0.3372410805406334</v>
      </c>
      <c r="L22" s="20">
        <f t="shared" si="8"/>
        <v>4.8553841125238106</v>
      </c>
      <c r="M22" s="20">
        <f t="shared" si="9"/>
        <v>7.0428594803801374</v>
      </c>
      <c r="N22" s="21">
        <f t="shared" si="10"/>
        <v>-5.4686884196408165</v>
      </c>
      <c r="O22" s="22">
        <f t="shared" si="11"/>
        <v>5.5136037390198567E-2</v>
      </c>
      <c r="P22" s="20">
        <f t="shared" si="12"/>
        <v>5.431371621712314</v>
      </c>
      <c r="Q22" s="20">
        <f t="shared" si="13"/>
        <v>6.533371186401741</v>
      </c>
      <c r="R22" s="21">
        <f t="shared" si="14"/>
        <v>-5.5099978234471347</v>
      </c>
      <c r="S22" s="22">
        <f t="shared" si="15"/>
        <v>1.3826633583880366E-2</v>
      </c>
      <c r="T22" s="3"/>
    </row>
    <row r="23" spans="1:20" x14ac:dyDescent="0.25">
      <c r="A23" s="2"/>
      <c r="B23" s="18">
        <f>Лист2!B22</f>
        <v>-1</v>
      </c>
      <c r="C23" s="19">
        <f>Лист2!D22</f>
        <v>-5.8147752290340984</v>
      </c>
      <c r="D23" s="20">
        <f t="shared" si="0"/>
        <v>0</v>
      </c>
      <c r="E23" s="20">
        <f t="shared" si="1"/>
        <v>9.0085442296154383</v>
      </c>
      <c r="F23" s="21">
        <f t="shared" si="2"/>
        <v>-4.5042721148077192</v>
      </c>
      <c r="G23" s="22">
        <f t="shared" si="3"/>
        <v>1.3105031142263792</v>
      </c>
      <c r="H23" s="20">
        <f t="shared" si="4"/>
        <v>1.8251055207671616</v>
      </c>
      <c r="I23" s="20">
        <f t="shared" si="5"/>
        <v>7.2838569574506797</v>
      </c>
      <c r="J23" s="21">
        <f t="shared" si="6"/>
        <v>-5.4587514366835181</v>
      </c>
      <c r="K23" s="22">
        <f t="shared" si="7"/>
        <v>0.35602379235058024</v>
      </c>
      <c r="L23" s="20">
        <f t="shared" si="8"/>
        <v>3.4121306753848519</v>
      </c>
      <c r="M23" s="20">
        <f t="shared" si="9"/>
        <v>5.7147144837950066</v>
      </c>
      <c r="N23" s="21">
        <f t="shared" si="10"/>
        <v>-5.7564595210253859</v>
      </c>
      <c r="O23" s="22">
        <f t="shared" si="11"/>
        <v>5.8315708008712441E-2</v>
      </c>
      <c r="P23" s="20">
        <f t="shared" si="12"/>
        <v>3.9845368026450041</v>
      </c>
      <c r="Q23" s="20">
        <f t="shared" si="13"/>
        <v>5.1445662577660318</v>
      </c>
      <c r="R23" s="21">
        <f t="shared" si="14"/>
        <v>-5.8001472756051387</v>
      </c>
      <c r="S23" s="22">
        <f t="shared" si="15"/>
        <v>1.4627953428959728E-2</v>
      </c>
      <c r="T23" s="3"/>
    </row>
    <row r="24" spans="1:20" x14ac:dyDescent="0.25">
      <c r="A24" s="2"/>
      <c r="B24" s="18">
        <f>Лист2!B23</f>
        <v>-0.75</v>
      </c>
      <c r="C24" s="19">
        <f>Лист2!D23</f>
        <v>-5.5629317389488788</v>
      </c>
      <c r="D24" s="20">
        <f t="shared" si="0"/>
        <v>-0.41846503202664742</v>
      </c>
      <c r="E24" s="20">
        <f t="shared" si="1"/>
        <v>8.3181646121594142</v>
      </c>
      <c r="F24" s="21">
        <f t="shared" si="2"/>
        <v>-4.3683148220930308</v>
      </c>
      <c r="G24" s="22">
        <f t="shared" si="3"/>
        <v>1.194616916855848</v>
      </c>
      <c r="H24" s="20">
        <f t="shared" si="4"/>
        <v>0.75653496797335262</v>
      </c>
      <c r="I24" s="20">
        <f t="shared" si="5"/>
        <v>5.9935242241265918</v>
      </c>
      <c r="J24" s="21">
        <f t="shared" si="6"/>
        <v>-5.2369892561532394</v>
      </c>
      <c r="K24" s="22">
        <f t="shared" si="7"/>
        <v>0.32594248279563942</v>
      </c>
      <c r="L24" s="20">
        <f t="shared" si="8"/>
        <v>2.0704819490937409</v>
      </c>
      <c r="M24" s="20">
        <f t="shared" si="9"/>
        <v>4.2742725956063961</v>
      </c>
      <c r="N24" s="21">
        <f t="shared" si="10"/>
        <v>-5.5094766162816375</v>
      </c>
      <c r="O24" s="22">
        <f t="shared" si="11"/>
        <v>5.3455122667241284E-2</v>
      </c>
      <c r="P24" s="20">
        <f t="shared" si="12"/>
        <v>2.5868949955481977</v>
      </c>
      <c r="Q24" s="20">
        <f t="shared" si="13"/>
        <v>3.696799117461131</v>
      </c>
      <c r="R24" s="21">
        <f t="shared" si="14"/>
        <v>-5.5495206095646665</v>
      </c>
      <c r="S24" s="22">
        <f t="shared" si="15"/>
        <v>1.3411129384212295E-2</v>
      </c>
      <c r="T24" s="3"/>
    </row>
    <row r="25" spans="1:20" x14ac:dyDescent="0.25">
      <c r="A25" s="2"/>
      <c r="B25" s="18">
        <f>Лист2!B24</f>
        <v>-0.5</v>
      </c>
      <c r="C25" s="19">
        <f>Лист2!D24</f>
        <v>-4.8137269179411124</v>
      </c>
      <c r="D25" s="20">
        <f t="shared" si="0"/>
        <v>-0.52489447923283838</v>
      </c>
      <c r="E25" s="20">
        <f t="shared" si="1"/>
        <v>7.2838569574506797</v>
      </c>
      <c r="F25" s="21">
        <f t="shared" si="2"/>
        <v>-3.9043757183417589</v>
      </c>
      <c r="G25" s="22">
        <f t="shared" si="3"/>
        <v>0.90935119959935351</v>
      </c>
      <c r="H25" s="20">
        <f t="shared" si="4"/>
        <v>0</v>
      </c>
      <c r="I25" s="20">
        <f t="shared" si="5"/>
        <v>4.564920153130295</v>
      </c>
      <c r="J25" s="21">
        <f t="shared" si="6"/>
        <v>-4.564920153130295</v>
      </c>
      <c r="K25" s="22">
        <f t="shared" si="7"/>
        <v>0.24880676481081743</v>
      </c>
      <c r="L25" s="20">
        <f t="shared" si="8"/>
        <v>0.9470173786474172</v>
      </c>
      <c r="M25" s="20">
        <f t="shared" si="9"/>
        <v>2.8561730764106685</v>
      </c>
      <c r="N25" s="21">
        <f t="shared" si="10"/>
        <v>-4.7728892444081277</v>
      </c>
      <c r="O25" s="22">
        <f t="shared" si="11"/>
        <v>4.0837673532984731E-2</v>
      </c>
      <c r="P25" s="20">
        <f t="shared" si="12"/>
        <v>1.3640004328842918</v>
      </c>
      <c r="Q25" s="20">
        <f t="shared" si="13"/>
        <v>2.3246964605941947</v>
      </c>
      <c r="R25" s="21">
        <f t="shared" si="14"/>
        <v>-4.8034801385495136</v>
      </c>
      <c r="S25" s="22">
        <f t="shared" si="15"/>
        <v>1.0246779391598793E-2</v>
      </c>
      <c r="T25" s="3"/>
    </row>
    <row r="26" spans="1:20" x14ac:dyDescent="0.25">
      <c r="A26" s="2"/>
      <c r="B26" s="18">
        <f>Лист2!B25</f>
        <v>-0.25</v>
      </c>
      <c r="C26" s="19">
        <f>Лист2!D25</f>
        <v>-3.6846514194961575</v>
      </c>
      <c r="D26" s="20">
        <f t="shared" si="0"/>
        <v>-0.39341876433096812</v>
      </c>
      <c r="E26" s="20">
        <f t="shared" si="1"/>
        <v>5.9935242241265918</v>
      </c>
      <c r="F26" s="21">
        <f t="shared" si="2"/>
        <v>-3.1934714942287799</v>
      </c>
      <c r="G26" s="22">
        <f t="shared" si="3"/>
        <v>0.49117992526737764</v>
      </c>
      <c r="H26" s="20">
        <f t="shared" si="4"/>
        <v>-0.41846503202664742</v>
      </c>
      <c r="I26" s="20">
        <f t="shared" si="5"/>
        <v>3.1315812356690325</v>
      </c>
      <c r="J26" s="21">
        <f t="shared" si="6"/>
        <v>-3.5500462676956799</v>
      </c>
      <c r="K26" s="22">
        <f t="shared" si="7"/>
        <v>0.13460515180047761</v>
      </c>
      <c r="L26" s="20">
        <f t="shared" si="8"/>
        <v>0.12434643824035109</v>
      </c>
      <c r="M26" s="20">
        <f t="shared" si="9"/>
        <v>1.5893656609090847</v>
      </c>
      <c r="N26" s="21">
        <f t="shared" si="10"/>
        <v>-3.6625480566718336</v>
      </c>
      <c r="O26" s="22">
        <f t="shared" si="11"/>
        <v>2.2103362824323902E-2</v>
      </c>
      <c r="P26" s="20">
        <f t="shared" si="12"/>
        <v>0.4138619766316361</v>
      </c>
      <c r="Q26" s="20">
        <f t="shared" si="13"/>
        <v>1.1496829754986544</v>
      </c>
      <c r="R26" s="21">
        <f t="shared" si="14"/>
        <v>-3.6791049943350917</v>
      </c>
      <c r="S26" s="22">
        <f t="shared" si="15"/>
        <v>5.5464251610657378E-3</v>
      </c>
      <c r="T26" s="3"/>
    </row>
    <row r="27" spans="1:20" x14ac:dyDescent="0.25">
      <c r="A27" s="2"/>
      <c r="B27" s="18">
        <f>Лист2!B26</f>
        <v>0</v>
      </c>
      <c r="C27" s="19">
        <f>Лист2!D26</f>
        <v>-2.35</v>
      </c>
      <c r="D27" s="20">
        <f t="shared" si="0"/>
        <v>-0.13507984686970476</v>
      </c>
      <c r="E27" s="20">
        <f t="shared" si="1"/>
        <v>4.564920153130295</v>
      </c>
      <c r="F27" s="21">
        <f t="shared" si="2"/>
        <v>-2.3499999999999996</v>
      </c>
      <c r="G27" s="22">
        <f t="shared" si="3"/>
        <v>4.4408920985006262E-16</v>
      </c>
      <c r="H27" s="20">
        <f t="shared" si="4"/>
        <v>-0.52489447923283838</v>
      </c>
      <c r="I27" s="20">
        <f t="shared" si="5"/>
        <v>1.8251055207671616</v>
      </c>
      <c r="J27" s="21">
        <f t="shared" si="6"/>
        <v>-2.35</v>
      </c>
      <c r="K27" s="22">
        <f t="shared" si="7"/>
        <v>0</v>
      </c>
      <c r="L27" s="20">
        <f t="shared" si="8"/>
        <v>-0.36130897367341575</v>
      </c>
      <c r="M27" s="20">
        <f t="shared" si="9"/>
        <v>0.57869102632658431</v>
      </c>
      <c r="N27" s="21">
        <f t="shared" si="10"/>
        <v>-2.35</v>
      </c>
      <c r="O27" s="22">
        <f t="shared" si="11"/>
        <v>0</v>
      </c>
      <c r="P27" s="20">
        <f t="shared" si="12"/>
        <v>-0.20765695263677555</v>
      </c>
      <c r="Q27" s="20">
        <f t="shared" si="13"/>
        <v>0.26234304736322445</v>
      </c>
      <c r="R27" s="21">
        <f t="shared" si="14"/>
        <v>-2.3499999999999996</v>
      </c>
      <c r="S27" s="22">
        <f t="shared" si="15"/>
        <v>4.4408920985006262E-16</v>
      </c>
      <c r="T27" s="3"/>
    </row>
    <row r="28" spans="1:20" x14ac:dyDescent="0.25">
      <c r="A28" s="2"/>
      <c r="B28" s="18">
        <f>Лист2!B27</f>
        <v>0.25</v>
      </c>
      <c r="C28" s="19">
        <f>Лист2!D27</f>
        <v>-1.0153485805038427</v>
      </c>
      <c r="D28" s="20">
        <f t="shared" si="0"/>
        <v>0.11852422412659225</v>
      </c>
      <c r="E28" s="20">
        <f t="shared" si="1"/>
        <v>3.1315812356690325</v>
      </c>
      <c r="F28" s="21">
        <f t="shared" si="2"/>
        <v>-1.5065285057712201</v>
      </c>
      <c r="G28" s="22">
        <f t="shared" si="3"/>
        <v>0.49117992526737742</v>
      </c>
      <c r="H28" s="20">
        <f t="shared" si="4"/>
        <v>-0.39341876433096812</v>
      </c>
      <c r="I28" s="20">
        <f t="shared" si="5"/>
        <v>0.75653496797335262</v>
      </c>
      <c r="J28" s="21">
        <f t="shared" si="6"/>
        <v>-1.1499537323043207</v>
      </c>
      <c r="K28" s="22">
        <f t="shared" si="7"/>
        <v>0.13460515180047805</v>
      </c>
      <c r="L28" s="20">
        <f t="shared" si="8"/>
        <v>-0.5256343390909155</v>
      </c>
      <c r="M28" s="20">
        <f t="shared" si="9"/>
        <v>-0.11065356175964887</v>
      </c>
      <c r="N28" s="21">
        <f t="shared" si="10"/>
        <v>-1.0374519433281666</v>
      </c>
      <c r="O28" s="22">
        <f t="shared" si="11"/>
        <v>2.2103362824323902E-2</v>
      </c>
      <c r="P28" s="20">
        <f t="shared" si="12"/>
        <v>-0.49531702450134568</v>
      </c>
      <c r="Q28" s="20">
        <f t="shared" si="13"/>
        <v>-0.29113802336836386</v>
      </c>
      <c r="R28" s="21">
        <f t="shared" si="14"/>
        <v>-1.0208950056649091</v>
      </c>
      <c r="S28" s="22">
        <f t="shared" si="15"/>
        <v>5.5464251610664039E-3</v>
      </c>
      <c r="T28" s="3"/>
    </row>
    <row r="29" spans="1:20" x14ac:dyDescent="0.25">
      <c r="A29" s="2"/>
      <c r="B29" s="18">
        <f>Лист2!B28</f>
        <v>0.5</v>
      </c>
      <c r="C29" s="19">
        <f>Лист2!D28</f>
        <v>0.11372691794111178</v>
      </c>
      <c r="D29" s="20">
        <f t="shared" si="0"/>
        <v>0.23385695745067903</v>
      </c>
      <c r="E29" s="20">
        <f t="shared" si="1"/>
        <v>1.8251055207671616</v>
      </c>
      <c r="F29" s="21">
        <f t="shared" si="2"/>
        <v>-0.79562428165824128</v>
      </c>
      <c r="G29" s="22">
        <f t="shared" si="3"/>
        <v>0.90935119959935307</v>
      </c>
      <c r="H29" s="20">
        <f t="shared" si="4"/>
        <v>-0.13507984686970476</v>
      </c>
      <c r="I29" s="20">
        <f t="shared" si="5"/>
        <v>0</v>
      </c>
      <c r="J29" s="21">
        <f t="shared" si="6"/>
        <v>-0.13507984686970476</v>
      </c>
      <c r="K29" s="22">
        <f t="shared" si="7"/>
        <v>0.24880676481081654</v>
      </c>
      <c r="L29" s="20">
        <f t="shared" si="8"/>
        <v>-0.4338269235893315</v>
      </c>
      <c r="M29" s="20">
        <f t="shared" si="9"/>
        <v>-0.46298262135258272</v>
      </c>
      <c r="N29" s="21">
        <f t="shared" si="10"/>
        <v>7.2889244408128051E-2</v>
      </c>
      <c r="O29" s="22">
        <f t="shared" si="11"/>
        <v>4.0837673532983731E-2</v>
      </c>
      <c r="P29" s="20">
        <f t="shared" si="12"/>
        <v>-0.49530353940580518</v>
      </c>
      <c r="Q29" s="20">
        <f t="shared" si="13"/>
        <v>-0.51599956711570827</v>
      </c>
      <c r="R29" s="21">
        <f t="shared" si="14"/>
        <v>0.10348013854951543</v>
      </c>
      <c r="S29" s="22">
        <f t="shared" si="15"/>
        <v>1.024677939159635E-2</v>
      </c>
      <c r="T29" s="3"/>
    </row>
    <row r="30" spans="1:20" x14ac:dyDescent="0.25">
      <c r="A30" s="2"/>
      <c r="B30" s="18">
        <f>Лист2!B29</f>
        <v>0.75</v>
      </c>
      <c r="C30" s="19">
        <f>Лист2!D29</f>
        <v>0.86293173894887865</v>
      </c>
      <c r="D30" s="20">
        <f t="shared" si="0"/>
        <v>9.3164612159413629E-2</v>
      </c>
      <c r="E30" s="20">
        <f t="shared" si="1"/>
        <v>0.75653496797335262</v>
      </c>
      <c r="F30" s="21">
        <f t="shared" si="2"/>
        <v>-0.3316851779069695</v>
      </c>
      <c r="G30" s="22">
        <f t="shared" si="3"/>
        <v>1.194616916855848</v>
      </c>
      <c r="H30" s="20">
        <f t="shared" si="4"/>
        <v>0.11852422412659225</v>
      </c>
      <c r="I30" s="20">
        <f t="shared" si="5"/>
        <v>-0.41846503202664742</v>
      </c>
      <c r="J30" s="21">
        <f t="shared" si="6"/>
        <v>0.53698925615323967</v>
      </c>
      <c r="K30" s="22">
        <f t="shared" si="7"/>
        <v>0.32594248279563898</v>
      </c>
      <c r="L30" s="20">
        <f t="shared" si="8"/>
        <v>-0.19072740439360425</v>
      </c>
      <c r="M30" s="20">
        <f t="shared" si="9"/>
        <v>-0.51451805090625946</v>
      </c>
      <c r="N30" s="21">
        <f t="shared" si="10"/>
        <v>0.80947661628163803</v>
      </c>
      <c r="O30" s="22">
        <f t="shared" si="11"/>
        <v>5.3455122667240618E-2</v>
      </c>
      <c r="P30" s="20">
        <f t="shared" si="12"/>
        <v>-0.29820088253886912</v>
      </c>
      <c r="Q30" s="20">
        <f t="shared" si="13"/>
        <v>-0.4681050044518027</v>
      </c>
      <c r="R30" s="21">
        <f t="shared" si="14"/>
        <v>0.84952060956466791</v>
      </c>
      <c r="S30" s="22">
        <f t="shared" si="15"/>
        <v>1.341112938421074E-2</v>
      </c>
      <c r="T30" s="3"/>
    </row>
    <row r="31" spans="1:20" x14ac:dyDescent="0.25">
      <c r="A31" s="2"/>
      <c r="B31" s="18">
        <f>Лист2!B30</f>
        <v>1</v>
      </c>
      <c r="C31" s="19">
        <f>Лист2!D30</f>
        <v>1.1147752290340982</v>
      </c>
      <c r="D31" s="20">
        <f t="shared" si="0"/>
        <v>-0.39145577038456292</v>
      </c>
      <c r="E31" s="20">
        <f t="shared" si="1"/>
        <v>0</v>
      </c>
      <c r="F31" s="21">
        <f t="shared" si="2"/>
        <v>-0.19572788519228146</v>
      </c>
      <c r="G31" s="22">
        <f t="shared" si="3"/>
        <v>1.3105031142263797</v>
      </c>
      <c r="H31" s="20">
        <f t="shared" si="4"/>
        <v>0.23385695745067903</v>
      </c>
      <c r="I31" s="20">
        <f t="shared" si="5"/>
        <v>-0.52489447923283838</v>
      </c>
      <c r="J31" s="21">
        <f t="shared" si="6"/>
        <v>0.75875143668351741</v>
      </c>
      <c r="K31" s="22">
        <f t="shared" si="7"/>
        <v>0.35602379235058079</v>
      </c>
      <c r="L31" s="20">
        <f t="shared" si="8"/>
        <v>7.4714483795006892E-2</v>
      </c>
      <c r="M31" s="20">
        <f t="shared" si="9"/>
        <v>-0.3478693246151483</v>
      </c>
      <c r="N31" s="21">
        <f t="shared" si="10"/>
        <v>1.056459521025388</v>
      </c>
      <c r="O31" s="22">
        <f t="shared" si="11"/>
        <v>5.8315708008710221E-2</v>
      </c>
      <c r="P31" s="20">
        <f t="shared" si="12"/>
        <v>-2.5433742233969436E-2</v>
      </c>
      <c r="Q31" s="20">
        <f t="shared" si="13"/>
        <v>-0.24546319735499633</v>
      </c>
      <c r="R31" s="21">
        <f t="shared" si="14"/>
        <v>1.1001472756051345</v>
      </c>
      <c r="S31" s="22">
        <f t="shared" si="15"/>
        <v>1.4627953428963725E-2</v>
      </c>
      <c r="T31" s="3"/>
    </row>
    <row r="32" spans="1:20" x14ac:dyDescent="0.25">
      <c r="A32" s="2"/>
      <c r="B32" s="18">
        <f>Лист2!B31</f>
        <v>1.25</v>
      </c>
      <c r="C32" s="19">
        <f>Лист2!D31</f>
        <v>0.82382445703101492</v>
      </c>
      <c r="D32" s="20">
        <f t="shared" si="0"/>
        <v>-1.2694601606180207</v>
      </c>
      <c r="E32" s="20">
        <f t="shared" si="1"/>
        <v>-0.41846503202664742</v>
      </c>
      <c r="F32" s="21">
        <f t="shared" si="2"/>
        <v>-0.42549756429568664</v>
      </c>
      <c r="G32" s="22">
        <f t="shared" si="3"/>
        <v>1.2493220213267016</v>
      </c>
      <c r="H32" s="20">
        <f t="shared" si="4"/>
        <v>9.3164612159413629E-2</v>
      </c>
      <c r="I32" s="20">
        <f t="shared" si="5"/>
        <v>-0.39341876433096812</v>
      </c>
      <c r="J32" s="21">
        <f t="shared" si="6"/>
        <v>0.48658337649038175</v>
      </c>
      <c r="K32" s="22">
        <f t="shared" si="7"/>
        <v>0.33724108054063318</v>
      </c>
      <c r="L32" s="20">
        <f t="shared" si="8"/>
        <v>0.22785948038013748</v>
      </c>
      <c r="M32" s="20">
        <f t="shared" si="9"/>
        <v>-7.9615887476189862E-2</v>
      </c>
      <c r="N32" s="21">
        <f t="shared" si="10"/>
        <v>0.76868841964081835</v>
      </c>
      <c r="O32" s="22">
        <f t="shared" si="11"/>
        <v>5.5136037390196568E-2</v>
      </c>
      <c r="P32" s="20">
        <f t="shared" si="12"/>
        <v>0.18837118640173989</v>
      </c>
      <c r="Q32" s="20">
        <f t="shared" si="13"/>
        <v>2.6371621712314219E-2</v>
      </c>
      <c r="R32" s="21">
        <f t="shared" si="14"/>
        <v>0.80999782344712834</v>
      </c>
      <c r="S32" s="22">
        <f t="shared" si="15"/>
        <v>1.3826633583886583E-2</v>
      </c>
      <c r="T32" s="3"/>
    </row>
    <row r="33" spans="1:20" x14ac:dyDescent="0.25">
      <c r="A33" s="2"/>
      <c r="B33" s="18">
        <f>Лист2!B32</f>
        <v>1.5</v>
      </c>
      <c r="C33" s="19">
        <f>Лист2!D32</f>
        <v>1.9379231038263445E-2</v>
      </c>
      <c r="D33" s="20">
        <f t="shared" si="0"/>
        <v>-2.5493136009221202</v>
      </c>
      <c r="E33" s="20">
        <f t="shared" si="1"/>
        <v>-0.52489447923283838</v>
      </c>
      <c r="F33" s="21">
        <f t="shared" si="2"/>
        <v>-1.0122095608446409</v>
      </c>
      <c r="G33" s="22">
        <f t="shared" si="3"/>
        <v>1.0315887918829043</v>
      </c>
      <c r="H33" s="20">
        <f t="shared" si="4"/>
        <v>-0.39145577038456292</v>
      </c>
      <c r="I33" s="20">
        <f t="shared" si="5"/>
        <v>-0.13507984686970476</v>
      </c>
      <c r="J33" s="21">
        <f t="shared" si="6"/>
        <v>-0.25637592351485816</v>
      </c>
      <c r="K33" s="22">
        <f t="shared" si="7"/>
        <v>0.27575515455312161</v>
      </c>
      <c r="L33" s="20">
        <f t="shared" si="8"/>
        <v>0.14652155168156167</v>
      </c>
      <c r="M33" s="20">
        <f t="shared" si="9"/>
        <v>0.156750996692685</v>
      </c>
      <c r="N33" s="21">
        <f t="shared" si="10"/>
        <v>-2.557361252780832E-2</v>
      </c>
      <c r="O33" s="22">
        <f t="shared" si="11"/>
        <v>4.4952843566071765E-2</v>
      </c>
      <c r="P33" s="20">
        <f t="shared" si="12"/>
        <v>0.21401481939501688</v>
      </c>
      <c r="Q33" s="20">
        <f t="shared" si="13"/>
        <v>0.21239261711406243</v>
      </c>
      <c r="R33" s="21">
        <f t="shared" si="14"/>
        <v>8.111011404772217E-3</v>
      </c>
      <c r="S33" s="22">
        <f t="shared" si="15"/>
        <v>1.1268219633491228E-2</v>
      </c>
      <c r="T33" s="3"/>
    </row>
    <row r="34" spans="1:20" x14ac:dyDescent="0.25">
      <c r="A34" s="2"/>
      <c r="B34" s="18">
        <f>Лист2!B33</f>
        <v>1.75</v>
      </c>
      <c r="C34" s="19">
        <f>Лист2!D33</f>
        <v>-1.2040985748850503</v>
      </c>
      <c r="D34" s="20">
        <f t="shared" si="0"/>
        <v>-4.2013382032825701</v>
      </c>
      <c r="E34" s="20">
        <f t="shared" si="1"/>
        <v>-0.39341876433096812</v>
      </c>
      <c r="F34" s="21">
        <f t="shared" si="2"/>
        <v>-1.9039597194758011</v>
      </c>
      <c r="G34" s="22">
        <f t="shared" si="3"/>
        <v>0.69986114459075077</v>
      </c>
      <c r="H34" s="20">
        <f t="shared" si="4"/>
        <v>-1.2694601606180207</v>
      </c>
      <c r="I34" s="20">
        <f t="shared" si="5"/>
        <v>0.11852422412659225</v>
      </c>
      <c r="J34" s="21">
        <f t="shared" si="6"/>
        <v>-1.3879843847446129</v>
      </c>
      <c r="K34" s="22">
        <f t="shared" si="7"/>
        <v>0.1838858098595626</v>
      </c>
      <c r="L34" s="20">
        <f t="shared" si="8"/>
        <v>-0.26405184140140925</v>
      </c>
      <c r="M34" s="20">
        <f t="shared" si="9"/>
        <v>0.22951551014953164</v>
      </c>
      <c r="N34" s="21">
        <f t="shared" si="10"/>
        <v>-1.2339183788773522</v>
      </c>
      <c r="O34" s="22">
        <f t="shared" si="11"/>
        <v>2.9819803992301885E-2</v>
      </c>
      <c r="P34" s="20">
        <f t="shared" si="12"/>
        <v>-5.5726190679592946E-2</v>
      </c>
      <c r="Q34" s="20">
        <f t="shared" si="13"/>
        <v>0.18658735348388467</v>
      </c>
      <c r="R34" s="21">
        <f t="shared" si="14"/>
        <v>-1.2115677208173881</v>
      </c>
      <c r="S34" s="22">
        <f t="shared" si="15"/>
        <v>7.4691459323377174E-3</v>
      </c>
      <c r="T34" s="3"/>
    </row>
    <row r="35" spans="1:20" x14ac:dyDescent="0.25">
      <c r="A35" s="2"/>
      <c r="B35" s="18">
        <f>Лист2!B34</f>
        <v>2</v>
      </c>
      <c r="C35" s="19">
        <f>Лист2!D34</f>
        <v>-2.7059979641227137</v>
      </c>
      <c r="D35" s="20">
        <f t="shared" si="0"/>
        <v>-6.1643362476511463</v>
      </c>
      <c r="E35" s="20">
        <f t="shared" si="1"/>
        <v>-0.13507984686970476</v>
      </c>
      <c r="F35" s="21">
        <f t="shared" si="2"/>
        <v>-3.014628200390721</v>
      </c>
      <c r="G35" s="22">
        <f t="shared" si="3"/>
        <v>0.30863023626800734</v>
      </c>
      <c r="H35" s="20">
        <f t="shared" si="4"/>
        <v>-2.5493136009221202</v>
      </c>
      <c r="I35" s="20">
        <f t="shared" si="5"/>
        <v>0.23385695745067903</v>
      </c>
      <c r="J35" s="21">
        <f t="shared" si="6"/>
        <v>-2.7831705583727993</v>
      </c>
      <c r="K35" s="22">
        <f t="shared" si="7"/>
        <v>7.7172594250085602E-2</v>
      </c>
      <c r="L35" s="20">
        <f t="shared" si="8"/>
        <v>-1.0614011220969557</v>
      </c>
      <c r="M35" s="20">
        <f t="shared" si="9"/>
        <v>2.5924876849956924E-2</v>
      </c>
      <c r="N35" s="21">
        <f t="shared" si="10"/>
        <v>-2.7183149973672815</v>
      </c>
      <c r="O35" s="22">
        <f t="shared" si="11"/>
        <v>1.2317033244567899E-2</v>
      </c>
      <c r="P35" s="20">
        <f t="shared" si="12"/>
        <v>-0.69406760062113459</v>
      </c>
      <c r="Q35" s="20">
        <f t="shared" si="13"/>
        <v>-0.15225243474055805</v>
      </c>
      <c r="R35" s="21">
        <f t="shared" si="14"/>
        <v>-2.7090758294028827</v>
      </c>
      <c r="S35" s="22">
        <f t="shared" si="15"/>
        <v>3.0778652801690676E-3</v>
      </c>
      <c r="T35" s="3"/>
    </row>
    <row r="36" spans="1:20" x14ac:dyDescent="0.25">
      <c r="A36" s="2"/>
      <c r="B36" s="18">
        <f>Лист2!B35</f>
        <v>2.25</v>
      </c>
      <c r="C36" s="19">
        <f>Лист2!D35</f>
        <v>-4.3234744357430444</v>
      </c>
      <c r="D36" s="20">
        <f t="shared" si="0"/>
        <v>-8.3539062184266033</v>
      </c>
      <c r="E36" s="20">
        <f t="shared" si="1"/>
        <v>0.11852422412659225</v>
      </c>
      <c r="F36" s="21">
        <f t="shared" si="2"/>
        <v>-4.2362152212765976</v>
      </c>
      <c r="G36" s="22">
        <f t="shared" si="3"/>
        <v>8.7259214466446799E-2</v>
      </c>
      <c r="H36" s="20">
        <f t="shared" si="4"/>
        <v>-4.2013382032825701</v>
      </c>
      <c r="I36" s="20">
        <f t="shared" si="5"/>
        <v>9.3164612159413629E-2</v>
      </c>
      <c r="J36" s="21">
        <f t="shared" si="6"/>
        <v>-4.2945028154419838</v>
      </c>
      <c r="K36" s="22">
        <f t="shared" si="7"/>
        <v>2.8971620301060597E-2</v>
      </c>
      <c r="L36" s="20">
        <f t="shared" si="8"/>
        <v>-2.2621157539308361</v>
      </c>
      <c r="M36" s="20">
        <f t="shared" si="9"/>
        <v>-0.53472857543994401</v>
      </c>
      <c r="N36" s="21">
        <f t="shared" si="10"/>
        <v>-4.31846794622723</v>
      </c>
      <c r="O36" s="22">
        <f t="shared" si="11"/>
        <v>5.0064895158143941E-3</v>
      </c>
      <c r="P36" s="20">
        <f t="shared" si="12"/>
        <v>-1.7340453535621405</v>
      </c>
      <c r="Q36" s="20">
        <f t="shared" si="13"/>
        <v>-0.86960353704626137</v>
      </c>
      <c r="R36" s="21">
        <f t="shared" si="14"/>
        <v>-4.3222090825793957</v>
      </c>
      <c r="S36" s="22">
        <f t="shared" si="15"/>
        <v>1.2653531636486193E-3</v>
      </c>
      <c r="T36" s="3"/>
    </row>
    <row r="37" spans="1:20" x14ac:dyDescent="0.25">
      <c r="A37" s="2"/>
      <c r="B37" s="18">
        <f>Лист2!B36</f>
        <v>2.5</v>
      </c>
      <c r="C37" s="19">
        <f>Лист2!D36</f>
        <v>-5.8951055099834928</v>
      </c>
      <c r="D37" s="20">
        <f t="shared" si="0"/>
        <v>-10.670473838118882</v>
      </c>
      <c r="E37" s="20">
        <f t="shared" si="1"/>
        <v>0.23385695745067903</v>
      </c>
      <c r="F37" s="21">
        <f t="shared" si="2"/>
        <v>-5.4521653977847802</v>
      </c>
      <c r="G37" s="22">
        <f t="shared" si="3"/>
        <v>0.44294011219871265</v>
      </c>
      <c r="H37" s="20">
        <f t="shared" si="4"/>
        <v>-6.1643362476511463</v>
      </c>
      <c r="I37" s="20">
        <f t="shared" si="5"/>
        <v>-0.39145577038456292</v>
      </c>
      <c r="J37" s="21">
        <f t="shared" si="6"/>
        <v>-5.7728804772665834</v>
      </c>
      <c r="K37" s="22">
        <f t="shared" si="7"/>
        <v>0.12222503271690943</v>
      </c>
      <c r="L37" s="20">
        <f t="shared" si="8"/>
        <v>-3.8437086839599348</v>
      </c>
      <c r="M37" s="20">
        <f t="shared" si="9"/>
        <v>-1.4937168455487804</v>
      </c>
      <c r="N37" s="21">
        <f t="shared" si="10"/>
        <v>-5.8749795960278854</v>
      </c>
      <c r="O37" s="22">
        <f t="shared" si="11"/>
        <v>2.0125913955607366E-2</v>
      </c>
      <c r="P37" s="20">
        <f t="shared" si="12"/>
        <v>-3.1682703207663661</v>
      </c>
      <c r="Q37" s="20">
        <f t="shared" si="13"/>
        <v>-1.9902596897245215</v>
      </c>
      <c r="R37" s="21">
        <f t="shared" si="14"/>
        <v>-5.8900531552092223</v>
      </c>
      <c r="S37" s="22">
        <f t="shared" si="15"/>
        <v>5.0523547742704622E-3</v>
      </c>
      <c r="T37" s="3"/>
    </row>
    <row r="38" spans="1:20" x14ac:dyDescent="0.25">
      <c r="A38" s="2"/>
      <c r="B38" s="18">
        <f>Лист2!B37</f>
        <v>2.75</v>
      </c>
      <c r="C38" s="19">
        <f>Лист2!D37</f>
        <v>-7.2797187527129701</v>
      </c>
      <c r="D38" s="20">
        <f t="shared" si="0"/>
        <v>-13.005667195348515</v>
      </c>
      <c r="E38" s="20">
        <f t="shared" si="1"/>
        <v>9.3164612159413629E-2</v>
      </c>
      <c r="F38" s="21">
        <f t="shared" si="2"/>
        <v>-6.5494159037539639</v>
      </c>
      <c r="G38" s="22">
        <f t="shared" si="3"/>
        <v>0.73030284895900621</v>
      </c>
      <c r="H38" s="20">
        <f t="shared" si="4"/>
        <v>-8.3539062184266033</v>
      </c>
      <c r="I38" s="20">
        <f t="shared" si="5"/>
        <v>-1.2694601606180207</v>
      </c>
      <c r="J38" s="21">
        <f t="shared" si="6"/>
        <v>-7.0844460578085826</v>
      </c>
      <c r="K38" s="22">
        <f t="shared" si="7"/>
        <v>0.19527269490438748</v>
      </c>
      <c r="L38" s="20">
        <f t="shared" si="8"/>
        <v>-5.750644238440012</v>
      </c>
      <c r="M38" s="20">
        <f t="shared" si="9"/>
        <v>-2.8514998650652994</v>
      </c>
      <c r="N38" s="21">
        <f t="shared" si="10"/>
        <v>-7.2478609334367814</v>
      </c>
      <c r="O38" s="22">
        <f t="shared" si="11"/>
        <v>3.1857819276188692E-2</v>
      </c>
      <c r="P38" s="20">
        <f t="shared" si="12"/>
        <v>-4.9535189363822365</v>
      </c>
      <c r="Q38" s="20">
        <f t="shared" si="13"/>
        <v>-3.4991725493994457</v>
      </c>
      <c r="R38" s="21">
        <f t="shared" si="14"/>
        <v>-7.2717319349139542</v>
      </c>
      <c r="S38" s="22">
        <f t="shared" si="15"/>
        <v>7.9868177990158884E-3</v>
      </c>
      <c r="T38" s="3"/>
    </row>
    <row r="39" spans="1:20" x14ac:dyDescent="0.25">
      <c r="A39" s="2"/>
      <c r="B39" s="18">
        <f>Лист2!B38</f>
        <v>3</v>
      </c>
      <c r="C39" s="19">
        <f>Лист2!D38</f>
        <v>-8.3674489511626966</v>
      </c>
      <c r="D39" s="20">
        <f t="shared" si="0"/>
        <v>-15.246582549842401</v>
      </c>
      <c r="E39" s="20">
        <f t="shared" si="1"/>
        <v>-0.39145577038456292</v>
      </c>
      <c r="F39" s="21">
        <f t="shared" si="2"/>
        <v>-7.4275633897289186</v>
      </c>
      <c r="G39" s="22">
        <f t="shared" si="3"/>
        <v>0.93988556143377799</v>
      </c>
      <c r="H39" s="20">
        <f t="shared" si="4"/>
        <v>-10.670473838118882</v>
      </c>
      <c r="I39" s="20">
        <f t="shared" si="5"/>
        <v>-2.5493136009221202</v>
      </c>
      <c r="J39" s="21">
        <f t="shared" si="6"/>
        <v>-8.1211602371967615</v>
      </c>
      <c r="K39" s="22">
        <f t="shared" si="7"/>
        <v>0.2462887139659351</v>
      </c>
      <c r="L39" s="20">
        <f t="shared" si="8"/>
        <v>-7.9024852258523941</v>
      </c>
      <c r="M39" s="20">
        <f t="shared" si="9"/>
        <v>-4.5714807485942242</v>
      </c>
      <c r="N39" s="21">
        <f t="shared" si="10"/>
        <v>-8.3275111931454244</v>
      </c>
      <c r="O39" s="22">
        <f t="shared" si="11"/>
        <v>3.9937758017272174E-2</v>
      </c>
      <c r="P39" s="20">
        <f t="shared" si="12"/>
        <v>-7.0182902026889007</v>
      </c>
      <c r="Q39" s="20">
        <f t="shared" si="13"/>
        <v>-5.3468011430357176</v>
      </c>
      <c r="R39" s="21">
        <f t="shared" si="14"/>
        <v>-8.3574452982659153</v>
      </c>
      <c r="S39" s="22">
        <f t="shared" si="15"/>
        <v>1.000365289678129E-2</v>
      </c>
      <c r="T39" s="3"/>
    </row>
    <row r="40" spans="1:20" x14ac:dyDescent="0.25">
      <c r="A40" s="2"/>
      <c r="B40" s="18">
        <f>Лист2!B39</f>
        <v>3.25</v>
      </c>
      <c r="C40" s="19">
        <f>Лист2!D39</f>
        <v>-9.0822985665915663</v>
      </c>
      <c r="D40" s="20">
        <f t="shared" si="0"/>
        <v>-17.278447784378411</v>
      </c>
      <c r="E40" s="20">
        <f t="shared" si="1"/>
        <v>-1.2694601606180207</v>
      </c>
      <c r="F40" s="21">
        <f t="shared" si="2"/>
        <v>-8.0044938118801952</v>
      </c>
      <c r="G40" s="22">
        <f t="shared" si="3"/>
        <v>1.0778047547113712</v>
      </c>
      <c r="H40" s="20">
        <f t="shared" si="4"/>
        <v>-13.005667195348515</v>
      </c>
      <c r="I40" s="20">
        <f t="shared" si="5"/>
        <v>-4.2013382032825701</v>
      </c>
      <c r="J40" s="21">
        <f t="shared" si="6"/>
        <v>-8.804328992065944</v>
      </c>
      <c r="K40" s="22">
        <f t="shared" si="7"/>
        <v>0.27796957452562232</v>
      </c>
      <c r="L40" s="20">
        <f t="shared" si="8"/>
        <v>-10.202116064861428</v>
      </c>
      <c r="M40" s="20">
        <f t="shared" si="9"/>
        <v>-6.5871389219240752</v>
      </c>
      <c r="N40" s="21">
        <f t="shared" si="10"/>
        <v>-9.0374428573433825</v>
      </c>
      <c r="O40" s="22">
        <f t="shared" si="11"/>
        <v>4.4855709248183828E-2</v>
      </c>
      <c r="P40" s="20">
        <f t="shared" si="12"/>
        <v>-9.2712207769181418</v>
      </c>
      <c r="Q40" s="20">
        <f t="shared" si="13"/>
        <v>-7.4570065645357886</v>
      </c>
      <c r="R40" s="21">
        <f t="shared" si="14"/>
        <v>-9.0710710619117663</v>
      </c>
      <c r="S40" s="22">
        <f t="shared" si="15"/>
        <v>1.1227504679800049E-2</v>
      </c>
      <c r="T40" s="3"/>
    </row>
    <row r="41" spans="1:20" x14ac:dyDescent="0.25">
      <c r="A41" s="2"/>
      <c r="B41" s="18">
        <f>Лист2!B40</f>
        <v>3.5</v>
      </c>
      <c r="C41" s="19">
        <f>Лист2!D40</f>
        <v>-9.3777152772784831</v>
      </c>
      <c r="D41" s="20">
        <f t="shared" si="0"/>
        <v>-18.986919901714661</v>
      </c>
      <c r="E41" s="20">
        <f t="shared" si="1"/>
        <v>-2.5493136009221202</v>
      </c>
      <c r="F41" s="21">
        <f t="shared" si="2"/>
        <v>-8.2188031503962709</v>
      </c>
      <c r="G41" s="22">
        <f t="shared" si="3"/>
        <v>1.1589121268822122</v>
      </c>
      <c r="H41" s="20">
        <f t="shared" si="4"/>
        <v>-15.246582549842401</v>
      </c>
      <c r="I41" s="20">
        <f t="shared" si="5"/>
        <v>-6.1643362476511463</v>
      </c>
      <c r="J41" s="21">
        <f t="shared" si="6"/>
        <v>-9.0822463021912547</v>
      </c>
      <c r="K41" s="22">
        <f t="shared" si="7"/>
        <v>0.29546897508722836</v>
      </c>
      <c r="L41" s="20">
        <f t="shared" si="8"/>
        <v>-12.54251715737983</v>
      </c>
      <c r="M41" s="20">
        <f t="shared" si="9"/>
        <v>-8.8104343100517006</v>
      </c>
      <c r="N41" s="21">
        <f t="shared" si="10"/>
        <v>-9.3302071183203239</v>
      </c>
      <c r="O41" s="22">
        <f t="shared" si="11"/>
        <v>4.7508158958159186E-2</v>
      </c>
      <c r="P41" s="20">
        <f t="shared" si="12"/>
        <v>-11.608571054415593</v>
      </c>
      <c r="Q41" s="20">
        <f t="shared" si="13"/>
        <v>-9.7354050253148667</v>
      </c>
      <c r="R41" s="21">
        <f t="shared" si="14"/>
        <v>-9.365830145503633</v>
      </c>
      <c r="S41" s="22">
        <f t="shared" si="15"/>
        <v>1.1885131774850066E-2</v>
      </c>
      <c r="T41" s="3"/>
    </row>
    <row r="42" spans="1:20" x14ac:dyDescent="0.25">
      <c r="A42" s="2"/>
      <c r="B42" s="18">
        <f>Лист2!B41</f>
        <v>3.75</v>
      </c>
      <c r="C42" s="19">
        <f>Лист2!D41</f>
        <v>-9.2283973678505138</v>
      </c>
      <c r="D42" s="20">
        <f t="shared" si="0"/>
        <v>-20.261541407017305</v>
      </c>
      <c r="E42" s="20">
        <f t="shared" si="1"/>
        <v>-4.2013382032825701</v>
      </c>
      <c r="F42" s="21">
        <f t="shared" si="2"/>
        <v>-8.0301016018673668</v>
      </c>
      <c r="G42" s="22">
        <f t="shared" si="3"/>
        <v>1.198295765983147</v>
      </c>
      <c r="H42" s="20">
        <f t="shared" si="4"/>
        <v>-17.278447784378411</v>
      </c>
      <c r="I42" s="20">
        <f t="shared" si="5"/>
        <v>-8.3539062184266033</v>
      </c>
      <c r="J42" s="21">
        <f t="shared" si="6"/>
        <v>-8.9245415659518077</v>
      </c>
      <c r="K42" s="22">
        <f t="shared" si="7"/>
        <v>0.30385580189870609</v>
      </c>
      <c r="L42" s="20">
        <f t="shared" si="8"/>
        <v>-14.811441042974508</v>
      </c>
      <c r="M42" s="20">
        <f t="shared" si="9"/>
        <v>-11.139590413952778</v>
      </c>
      <c r="N42" s="21">
        <f t="shared" si="10"/>
        <v>-9.1796265725543247</v>
      </c>
      <c r="O42" s="22">
        <f t="shared" si="11"/>
        <v>4.8770795296189107E-2</v>
      </c>
      <c r="P42" s="20">
        <f t="shared" si="12"/>
        <v>-13.919755075156717</v>
      </c>
      <c r="Q42" s="20">
        <f t="shared" si="13"/>
        <v>-12.076515167151779</v>
      </c>
      <c r="R42" s="21">
        <f t="shared" si="14"/>
        <v>-9.2161995400246877</v>
      </c>
      <c r="S42" s="22">
        <f t="shared" si="15"/>
        <v>1.2197827825826124E-2</v>
      </c>
      <c r="T42" s="3"/>
    </row>
    <row r="43" spans="1:20" x14ac:dyDescent="0.25">
      <c r="A43" s="2"/>
      <c r="B43" s="18">
        <f>Лист2!B42</f>
        <v>4</v>
      </c>
      <c r="C43" s="19">
        <f>Лист2!D42</f>
        <v>-8.6222729685465946</v>
      </c>
      <c r="D43" s="20">
        <f t="shared" si="0"/>
        <v>-21.001635709144331</v>
      </c>
      <c r="E43" s="20">
        <f t="shared" si="1"/>
        <v>-6.1643362476511463</v>
      </c>
      <c r="F43" s="21">
        <f t="shared" si="2"/>
        <v>-7.4186497307465924</v>
      </c>
      <c r="G43" s="22">
        <f t="shared" si="3"/>
        <v>1.2036232378000022</v>
      </c>
      <c r="H43" s="20">
        <f t="shared" si="4"/>
        <v>-18.986919901714661</v>
      </c>
      <c r="I43" s="20">
        <f t="shared" si="5"/>
        <v>-10.670473838118882</v>
      </c>
      <c r="J43" s="21">
        <f t="shared" si="6"/>
        <v>-8.3164460635957784</v>
      </c>
      <c r="K43" s="22">
        <f t="shared" si="7"/>
        <v>0.30582690495081621</v>
      </c>
      <c r="L43" s="20">
        <f t="shared" si="8"/>
        <v>-16.894315440522693</v>
      </c>
      <c r="M43" s="20">
        <f t="shared" si="9"/>
        <v>-13.46505191677757</v>
      </c>
      <c r="N43" s="21">
        <f t="shared" si="10"/>
        <v>-8.5731588093628055</v>
      </c>
      <c r="O43" s="22">
        <f t="shared" si="11"/>
        <v>4.9114159183789141E-2</v>
      </c>
      <c r="P43" s="20">
        <f t="shared" si="12"/>
        <v>-16.090855827315504</v>
      </c>
      <c r="Q43" s="20">
        <f t="shared" si="13"/>
        <v>-14.368858165875348</v>
      </c>
      <c r="R43" s="21">
        <f t="shared" si="14"/>
        <v>-8.6099883072007799</v>
      </c>
      <c r="S43" s="22">
        <f t="shared" si="15"/>
        <v>1.228466134581474E-2</v>
      </c>
      <c r="T43" s="3"/>
    </row>
    <row r="44" spans="1:20" x14ac:dyDescent="0.25">
      <c r="A44" s="2"/>
      <c r="B44" s="18">
        <f>Лист2!B43</f>
        <v>4.25</v>
      </c>
      <c r="C44" s="19">
        <f>Лист2!D43</f>
        <v>-7.5562028155621643</v>
      </c>
      <c r="D44" s="20">
        <f t="shared" si="0"/>
        <v>-21.125193990889954</v>
      </c>
      <c r="E44" s="20">
        <f t="shared" si="1"/>
        <v>-8.3539062184266033</v>
      </c>
      <c r="F44" s="21">
        <f t="shared" si="2"/>
        <v>-6.3856438862316756</v>
      </c>
      <c r="G44" s="22">
        <f t="shared" si="3"/>
        <v>1.1705589293304888</v>
      </c>
      <c r="H44" s="20">
        <f t="shared" si="4"/>
        <v>-20.261541407017305</v>
      </c>
      <c r="I44" s="20">
        <f t="shared" si="5"/>
        <v>-13.005667195348515</v>
      </c>
      <c r="J44" s="21">
        <f t="shared" si="6"/>
        <v>-7.2558742116687895</v>
      </c>
      <c r="K44" s="22">
        <f t="shared" si="7"/>
        <v>0.30032860389337479</v>
      </c>
      <c r="L44" s="20">
        <f t="shared" si="8"/>
        <v>-18.676493675567421</v>
      </c>
      <c r="M44" s="20">
        <f t="shared" si="9"/>
        <v>-15.673361185407575</v>
      </c>
      <c r="N44" s="21">
        <f t="shared" si="10"/>
        <v>-7.5078312253996149</v>
      </c>
      <c r="O44" s="22">
        <f t="shared" si="11"/>
        <v>4.8371590162549438E-2</v>
      </c>
      <c r="P44" s="20">
        <f t="shared" si="12"/>
        <v>-18.006966287998146</v>
      </c>
      <c r="Q44" s="20">
        <f t="shared" si="13"/>
        <v>-16.498146533203983</v>
      </c>
      <c r="R44" s="21">
        <f t="shared" si="14"/>
        <v>-7.5440987739708198</v>
      </c>
      <c r="S44" s="22">
        <f t="shared" si="15"/>
        <v>1.2104041591344483E-2</v>
      </c>
      <c r="T44" s="3"/>
    </row>
    <row r="45" spans="1:20" x14ac:dyDescent="0.25">
      <c r="A45" s="2"/>
      <c r="B45" s="18">
        <f>Лист2!B44</f>
        <v>4.5</v>
      </c>
      <c r="C45" s="19">
        <f>Лист2!D44</f>
        <v>-6.0375485331490335</v>
      </c>
      <c r="D45" s="20">
        <f t="shared" si="0"/>
        <v>-20.580276626028478</v>
      </c>
      <c r="E45" s="20">
        <f t="shared" si="1"/>
        <v>-10.670473838118882</v>
      </c>
      <c r="F45" s="21">
        <f t="shared" si="2"/>
        <v>-4.9549013939547981</v>
      </c>
      <c r="G45" s="22">
        <f t="shared" si="3"/>
        <v>1.0826471391942354</v>
      </c>
      <c r="H45" s="20">
        <f t="shared" si="4"/>
        <v>-21.001635709144331</v>
      </c>
      <c r="I45" s="20">
        <f t="shared" si="5"/>
        <v>-15.246582549842401</v>
      </c>
      <c r="J45" s="21">
        <f t="shared" si="6"/>
        <v>-5.7550531593019301</v>
      </c>
      <c r="K45" s="22">
        <f t="shared" si="7"/>
        <v>0.28249537384710344</v>
      </c>
      <c r="L45" s="20">
        <f t="shared" si="8"/>
        <v>-20.046361345443657</v>
      </c>
      <c r="M45" s="20">
        <f t="shared" si="9"/>
        <v>-17.649633051637871</v>
      </c>
      <c r="N45" s="21">
        <f t="shared" si="10"/>
        <v>-5.9918207345144658</v>
      </c>
      <c r="O45" s="22">
        <f t="shared" si="11"/>
        <v>4.5727798634567662E-2</v>
      </c>
      <c r="P45" s="20">
        <f t="shared" si="12"/>
        <v>-19.554769119153292</v>
      </c>
      <c r="Q45" s="20">
        <f t="shared" si="13"/>
        <v>-18.349549572953613</v>
      </c>
      <c r="R45" s="21">
        <f t="shared" si="14"/>
        <v>-6.0260977309983943</v>
      </c>
      <c r="S45" s="22">
        <f t="shared" si="15"/>
        <v>1.1450802150639205E-2</v>
      </c>
      <c r="T45" s="3"/>
    </row>
    <row r="46" spans="1:20" x14ac:dyDescent="0.25">
      <c r="A46" s="2"/>
      <c r="B46" s="18">
        <f>Лист2!B45</f>
        <v>4.75</v>
      </c>
      <c r="C46" s="19">
        <f>Лист2!D45</f>
        <v>-4.0917088411944587</v>
      </c>
      <c r="D46" s="20">
        <f t="shared" si="0"/>
        <v>-19.357389290954739</v>
      </c>
      <c r="E46" s="20">
        <f t="shared" si="1"/>
        <v>-13.005667195348515</v>
      </c>
      <c r="F46" s="21">
        <f t="shared" si="2"/>
        <v>-3.175861047803112</v>
      </c>
      <c r="G46" s="22">
        <f t="shared" si="3"/>
        <v>0.9158477933913467</v>
      </c>
      <c r="H46" s="20">
        <f t="shared" si="4"/>
        <v>-21.125193990889954</v>
      </c>
      <c r="I46" s="20">
        <f t="shared" si="5"/>
        <v>-17.278447784378411</v>
      </c>
      <c r="J46" s="21">
        <f t="shared" si="6"/>
        <v>-3.8467462065115434</v>
      </c>
      <c r="K46" s="22">
        <f t="shared" si="7"/>
        <v>0.24496263468291524</v>
      </c>
      <c r="L46" s="20">
        <f t="shared" si="8"/>
        <v>-20.900670606797746</v>
      </c>
      <c r="M46" s="20">
        <f t="shared" si="9"/>
        <v>-19.27996214102626</v>
      </c>
      <c r="N46" s="21">
        <f t="shared" si="10"/>
        <v>-4.0517711644287147</v>
      </c>
      <c r="O46" s="22">
        <f t="shared" si="11"/>
        <v>3.9937676765744001E-2</v>
      </c>
      <c r="P46" s="20">
        <f t="shared" si="12"/>
        <v>-20.626846381700787</v>
      </c>
      <c r="Q46" s="20">
        <f t="shared" si="13"/>
        <v>-19.810506858217423</v>
      </c>
      <c r="R46" s="21">
        <f t="shared" si="14"/>
        <v>-4.0816976174168218</v>
      </c>
      <c r="S46" s="22">
        <f t="shared" si="15"/>
        <v>1.0011223777636857E-2</v>
      </c>
      <c r="T46" s="3"/>
    </row>
    <row r="47" spans="1:20" x14ac:dyDescent="0.25">
      <c r="A47" s="2"/>
      <c r="B47" s="18">
        <f>Лист2!B46</f>
        <v>5</v>
      </c>
      <c r="C47" s="19">
        <f>Лист2!D46</f>
        <v>-1.7735978509396064</v>
      </c>
      <c r="D47" s="20">
        <f t="shared" si="0"/>
        <v>-17.500485903707773</v>
      </c>
      <c r="E47" s="20">
        <f t="shared" si="1"/>
        <v>-15.246582549842401</v>
      </c>
      <c r="F47" s="21">
        <f t="shared" si="2"/>
        <v>-1.1269516769326859</v>
      </c>
      <c r="G47" s="22">
        <f t="shared" si="3"/>
        <v>0.64664617400692048</v>
      </c>
      <c r="H47" s="20">
        <f t="shared" si="4"/>
        <v>-20.580276626028478</v>
      </c>
      <c r="I47" s="20">
        <f t="shared" si="5"/>
        <v>-18.986919901714661</v>
      </c>
      <c r="J47" s="21">
        <f t="shared" si="6"/>
        <v>-1.5933567243138178</v>
      </c>
      <c r="K47" s="22">
        <f t="shared" si="7"/>
        <v>0.18024112662578862</v>
      </c>
      <c r="L47" s="20">
        <f t="shared" si="8"/>
        <v>-21.152831624549023</v>
      </c>
      <c r="M47" s="20">
        <f t="shared" si="9"/>
        <v>-20.455281781198789</v>
      </c>
      <c r="N47" s="21">
        <f t="shared" si="10"/>
        <v>-1.7438746083755863</v>
      </c>
      <c r="O47" s="22">
        <f t="shared" si="11"/>
        <v>2.9723242564020147E-2</v>
      </c>
      <c r="P47" s="20">
        <f t="shared" si="12"/>
        <v>-21.128758730845909</v>
      </c>
      <c r="Q47" s="20">
        <f t="shared" si="13"/>
        <v>-20.775531739314395</v>
      </c>
      <c r="R47" s="21">
        <f t="shared" si="14"/>
        <v>-1.7661349576575702</v>
      </c>
      <c r="S47" s="22">
        <f t="shared" si="15"/>
        <v>7.4628932820361982E-3</v>
      </c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A6DE-2234-449F-AFC1-BD18E1261AA6}">
  <dimension ref="A1:D10"/>
  <sheetViews>
    <sheetView showGridLines="0" workbookViewId="0">
      <selection activeCell="B12" sqref="B12"/>
    </sheetView>
  </sheetViews>
  <sheetFormatPr defaultRowHeight="15" x14ac:dyDescent="0.25"/>
  <sheetData>
    <row r="1" spans="1:4" x14ac:dyDescent="0.25">
      <c r="A1" s="3"/>
      <c r="B1" s="3"/>
      <c r="C1" s="3"/>
      <c r="D1" s="3"/>
    </row>
    <row r="2" spans="1:4" x14ac:dyDescent="0.25">
      <c r="A2" s="3"/>
      <c r="B2" s="23" t="s">
        <v>13</v>
      </c>
      <c r="C2" s="16" t="s">
        <v>14</v>
      </c>
      <c r="D2" s="3"/>
    </row>
    <row r="3" spans="1:4" x14ac:dyDescent="0.25">
      <c r="A3" s="3"/>
      <c r="B3" s="24">
        <f>Лист3!E5</f>
        <v>1</v>
      </c>
      <c r="C3" s="25">
        <f>AVERAGE(Лист3!G7:G47)</f>
        <v>0.87072082967682896</v>
      </c>
      <c r="D3" s="3"/>
    </row>
    <row r="4" spans="1:4" x14ac:dyDescent="0.25">
      <c r="A4" s="3"/>
      <c r="B4" s="24">
        <f>Лист3!I5</f>
        <v>0.5</v>
      </c>
      <c r="C4" s="25">
        <f>AVERAGE(Лист3!K7:K47)</f>
        <v>0.2304068238224761</v>
      </c>
      <c r="D4" s="3"/>
    </row>
    <row r="5" spans="1:4" x14ac:dyDescent="0.25">
      <c r="A5" s="3"/>
      <c r="B5" s="24">
        <f>Лист3!M5</f>
        <v>0.2</v>
      </c>
      <c r="C5" s="25">
        <f>AVERAGE(Лист3!O7:O47)</f>
        <v>3.745730228314658E-2</v>
      </c>
      <c r="D5" s="3"/>
    </row>
    <row r="6" spans="1:4" x14ac:dyDescent="0.25">
      <c r="A6" s="3"/>
      <c r="B6" s="24">
        <f>Лист3!Q5</f>
        <v>0.1</v>
      </c>
      <c r="C6" s="25">
        <f>AVERAGE(Лист3!S7:S47)</f>
        <v>9.3856788710909664E-3</v>
      </c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2022-09-13T17:49:35Z</dcterms:created>
  <dcterms:modified xsi:type="dcterms:W3CDTF">2022-09-14T16:33:52Z</dcterms:modified>
</cp:coreProperties>
</file>