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_\HESSENBOX-DA\Masterthesis\Anhang\"/>
    </mc:Choice>
  </mc:AlternateContent>
  <xr:revisionPtr revIDLastSave="0" documentId="13_ncr:1_{C40BCCD9-A758-4E90-943C-B6A49189E587}" xr6:coauthVersionLast="47" xr6:coauthVersionMax="47" xr10:uidLastSave="{00000000-0000-0000-0000-000000000000}"/>
  <bookViews>
    <workbookView xWindow="-28920" yWindow="-120" windowWidth="29040" windowHeight="15960" activeTab="2" xr2:uid="{058E2E42-2D2E-4384-B4A9-E04FE4AEEA51}"/>
  </bookViews>
  <sheets>
    <sheet name="2014" sheetId="3" r:id="rId1"/>
    <sheet name="2016" sheetId="2" r:id="rId2"/>
    <sheet name="2014-202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N39" i="1"/>
  <c r="T39" i="1"/>
  <c r="Z39" i="1"/>
  <c r="T33" i="1" l="1"/>
  <c r="N33" i="1"/>
  <c r="T32" i="1"/>
  <c r="N32" i="1"/>
  <c r="T31" i="1"/>
  <c r="N31" i="1"/>
  <c r="AF30" i="1"/>
  <c r="Z30" i="1"/>
  <c r="T30" i="1"/>
  <c r="N30" i="1"/>
  <c r="AF29" i="1"/>
  <c r="Z29" i="1"/>
  <c r="T29" i="1"/>
  <c r="N29" i="1"/>
  <c r="AF28" i="1"/>
  <c r="Z28" i="1"/>
  <c r="T28" i="1"/>
  <c r="N28" i="1"/>
  <c r="AF27" i="1"/>
  <c r="Z27" i="1"/>
  <c r="T27" i="1"/>
  <c r="N27" i="1"/>
  <c r="AF26" i="1"/>
  <c r="Z26" i="1"/>
  <c r="T26" i="1"/>
  <c r="N26" i="1"/>
  <c r="AF25" i="1"/>
  <c r="Z25" i="1"/>
  <c r="T25" i="1"/>
  <c r="N25" i="1"/>
  <c r="AF24" i="1"/>
  <c r="Z24" i="1"/>
  <c r="T24" i="1"/>
  <c r="N24" i="1"/>
  <c r="AF23" i="1"/>
  <c r="Z23" i="1"/>
  <c r="T23" i="1"/>
  <c r="N23" i="1"/>
  <c r="AF22" i="1"/>
  <c r="Z22" i="1"/>
  <c r="T22" i="1"/>
  <c r="N22" i="1"/>
  <c r="AF21" i="1"/>
  <c r="Z21" i="1"/>
  <c r="T21" i="1"/>
  <c r="N21" i="1"/>
  <c r="AF20" i="1"/>
  <c r="Z20" i="1"/>
  <c r="T20" i="1"/>
  <c r="N20" i="1"/>
  <c r="AF19" i="1"/>
  <c r="Z19" i="1"/>
  <c r="T19" i="1"/>
  <c r="N19" i="1"/>
  <c r="AF18" i="1"/>
  <c r="Z18" i="1"/>
  <c r="T18" i="1"/>
  <c r="N18" i="1"/>
  <c r="AF17" i="1"/>
  <c r="Z17" i="1"/>
  <c r="T17" i="1"/>
  <c r="N17" i="1"/>
  <c r="AF16" i="1"/>
  <c r="Z16" i="1"/>
  <c r="T16" i="1"/>
  <c r="N16" i="1"/>
  <c r="AF15" i="1"/>
  <c r="Z15" i="1"/>
  <c r="T15" i="1"/>
  <c r="N15" i="1"/>
  <c r="AF14" i="1"/>
  <c r="Z14" i="1"/>
  <c r="T14" i="1"/>
  <c r="N14" i="1"/>
  <c r="AF13" i="1"/>
  <c r="Z13" i="1"/>
  <c r="T13" i="1"/>
  <c r="N13" i="1"/>
  <c r="AF12" i="1"/>
  <c r="Z12" i="1"/>
  <c r="T12" i="1"/>
  <c r="N12" i="1"/>
  <c r="AF11" i="1"/>
  <c r="Z11" i="1"/>
  <c r="T11" i="1"/>
  <c r="N11" i="1"/>
  <c r="AF10" i="1"/>
  <c r="Z10" i="1"/>
  <c r="T10" i="1"/>
  <c r="N10" i="1"/>
  <c r="AF9" i="1"/>
  <c r="Z9" i="1"/>
  <c r="T9" i="1"/>
  <c r="N9" i="1"/>
  <c r="AF8" i="1"/>
  <c r="Z8" i="1"/>
  <c r="T8" i="1"/>
  <c r="N8" i="1"/>
  <c r="AF7" i="1"/>
  <c r="Z7" i="1"/>
  <c r="T7" i="1"/>
  <c r="N7" i="1"/>
  <c r="AF6" i="1"/>
  <c r="Z6" i="1"/>
  <c r="T6" i="1"/>
  <c r="N6" i="1"/>
  <c r="AF5" i="1"/>
  <c r="Z5" i="1"/>
  <c r="T5" i="1"/>
  <c r="N5" i="1"/>
  <c r="AF4" i="1"/>
  <c r="Z4" i="1"/>
  <c r="T4" i="1"/>
  <c r="N4" i="1"/>
  <c r="AF3" i="1"/>
  <c r="Z3" i="1"/>
  <c r="T3" i="1"/>
  <c r="T37" i="1" s="1"/>
  <c r="T38" i="1" s="1"/>
  <c r="N3" i="1"/>
  <c r="N37" i="1" s="1"/>
  <c r="N38" i="1" s="1"/>
  <c r="AI30" i="3"/>
  <c r="AH30" i="3"/>
  <c r="AG30" i="3"/>
  <c r="AF30" i="3"/>
  <c r="AE30" i="3"/>
  <c r="AD30" i="3"/>
  <c r="AC30" i="3"/>
  <c r="AI29" i="3"/>
  <c r="AH29" i="3"/>
  <c r="AG29" i="3"/>
  <c r="AF29" i="3"/>
  <c r="AE29" i="3"/>
  <c r="AD29" i="3"/>
  <c r="AC29" i="3"/>
  <c r="AI28" i="3"/>
  <c r="AH28" i="3"/>
  <c r="AG28" i="3"/>
  <c r="AF28" i="3"/>
  <c r="AE28" i="3"/>
  <c r="AD28" i="3"/>
  <c r="AC28" i="3"/>
  <c r="AI27" i="3"/>
  <c r="AH27" i="3"/>
  <c r="AG27" i="3"/>
  <c r="AF27" i="3"/>
  <c r="AE27" i="3"/>
  <c r="AD27" i="3"/>
  <c r="AC27" i="3"/>
  <c r="AI26" i="3"/>
  <c r="AH26" i="3"/>
  <c r="AG26" i="3"/>
  <c r="AF26" i="3"/>
  <c r="AE26" i="3"/>
  <c r="AD26" i="3"/>
  <c r="AC26" i="3"/>
  <c r="AI25" i="3"/>
  <c r="AH25" i="3"/>
  <c r="AG25" i="3"/>
  <c r="AF25" i="3"/>
  <c r="AE25" i="3"/>
  <c r="AD25" i="3"/>
  <c r="AC25" i="3"/>
  <c r="AI24" i="3"/>
  <c r="AH24" i="3"/>
  <c r="AG24" i="3"/>
  <c r="AF24" i="3"/>
  <c r="AE24" i="3"/>
  <c r="AD24" i="3"/>
  <c r="AC24" i="3"/>
  <c r="AI23" i="3"/>
  <c r="AH23" i="3"/>
  <c r="AG23" i="3"/>
  <c r="AF23" i="3"/>
  <c r="AE23" i="3"/>
  <c r="AD23" i="3"/>
  <c r="AC23" i="3"/>
  <c r="AI22" i="3"/>
  <c r="AH22" i="3"/>
  <c r="AG22" i="3"/>
  <c r="AF22" i="3"/>
  <c r="AE22" i="3"/>
  <c r="AD22" i="3"/>
  <c r="AC22" i="3"/>
  <c r="AI21" i="3"/>
  <c r="AH21" i="3"/>
  <c r="AG21" i="3"/>
  <c r="AF21" i="3"/>
  <c r="AE21" i="3"/>
  <c r="AD21" i="3"/>
  <c r="AC21" i="3"/>
  <c r="AI20" i="3"/>
  <c r="AH20" i="3"/>
  <c r="AG20" i="3"/>
  <c r="AF20" i="3"/>
  <c r="AE20" i="3"/>
  <c r="AD20" i="3"/>
  <c r="AC20" i="3"/>
  <c r="AI19" i="3"/>
  <c r="AH19" i="3"/>
  <c r="AG19" i="3"/>
  <c r="AF19" i="3"/>
  <c r="AE19" i="3"/>
  <c r="AD19" i="3"/>
  <c r="AC19" i="3"/>
  <c r="AI18" i="3"/>
  <c r="AH18" i="3"/>
  <c r="AG18" i="3"/>
  <c r="AF18" i="3"/>
  <c r="AE18" i="3"/>
  <c r="AD18" i="3"/>
  <c r="AC18" i="3"/>
  <c r="AI17" i="3"/>
  <c r="AH17" i="3"/>
  <c r="AG17" i="3"/>
  <c r="AF17" i="3"/>
  <c r="AE17" i="3"/>
  <c r="AD17" i="3"/>
  <c r="AC17" i="3"/>
  <c r="AI16" i="3"/>
  <c r="AH16" i="3"/>
  <c r="AG16" i="3"/>
  <c r="AF16" i="3"/>
  <c r="AE16" i="3"/>
  <c r="AD16" i="3"/>
  <c r="AC16" i="3"/>
  <c r="AI15" i="3"/>
  <c r="AH15" i="3"/>
  <c r="AG15" i="3"/>
  <c r="AF15" i="3"/>
  <c r="AE15" i="3"/>
  <c r="AD15" i="3"/>
  <c r="AC15" i="3"/>
  <c r="AI14" i="3"/>
  <c r="AH14" i="3"/>
  <c r="AG14" i="3"/>
  <c r="AF14" i="3"/>
  <c r="AE14" i="3"/>
  <c r="AD14" i="3"/>
  <c r="AC14" i="3"/>
  <c r="AI13" i="3"/>
  <c r="AH13" i="3"/>
  <c r="AG13" i="3"/>
  <c r="AF13" i="3"/>
  <c r="AE13" i="3"/>
  <c r="AD13" i="3"/>
  <c r="AC13" i="3"/>
  <c r="AI12" i="3"/>
  <c r="AH12" i="3"/>
  <c r="AG12" i="3"/>
  <c r="AF12" i="3"/>
  <c r="AE12" i="3"/>
  <c r="AD12" i="3"/>
  <c r="AC12" i="3"/>
  <c r="AG11" i="3"/>
  <c r="AF11" i="3"/>
  <c r="AE11" i="3"/>
  <c r="AD11" i="3"/>
  <c r="AC11" i="3"/>
  <c r="AG10" i="3"/>
  <c r="AF10" i="3"/>
  <c r="AE10" i="3"/>
  <c r="AD10" i="3"/>
  <c r="AC10" i="3"/>
  <c r="AG9" i="3"/>
  <c r="AF9" i="3"/>
  <c r="AE9" i="3"/>
  <c r="AD9" i="3"/>
  <c r="AC9" i="3"/>
  <c r="AG8" i="3"/>
  <c r="AF8" i="3"/>
  <c r="AE8" i="3"/>
  <c r="AD8" i="3"/>
  <c r="AC8" i="3"/>
  <c r="AG7" i="3"/>
  <c r="AF7" i="3"/>
  <c r="AE7" i="3"/>
  <c r="AD7" i="3"/>
  <c r="AC7" i="3"/>
  <c r="AG6" i="3"/>
  <c r="AF6" i="3"/>
  <c r="AE6" i="3"/>
  <c r="AD6" i="3"/>
  <c r="AC6" i="3"/>
  <c r="AG5" i="3"/>
  <c r="AF5" i="3"/>
  <c r="AE5" i="3"/>
  <c r="AD5" i="3"/>
  <c r="AC5" i="3"/>
  <c r="AG4" i="3"/>
  <c r="AF4" i="3"/>
  <c r="AE4" i="3"/>
  <c r="AD4" i="3"/>
  <c r="AC4" i="3"/>
  <c r="AG3" i="3"/>
  <c r="AF3" i="3"/>
  <c r="AE3" i="3"/>
  <c r="AD3" i="3"/>
  <c r="AC3" i="3"/>
  <c r="AI30" i="2"/>
  <c r="AH30" i="2"/>
  <c r="AG30" i="2"/>
  <c r="AF30" i="2"/>
  <c r="AE30" i="2"/>
  <c r="AD30" i="2"/>
  <c r="AC30" i="2"/>
  <c r="AI29" i="2"/>
  <c r="AH29" i="2"/>
  <c r="AG29" i="2"/>
  <c r="AF29" i="2"/>
  <c r="AE29" i="2"/>
  <c r="AD29" i="2"/>
  <c r="AC29" i="2"/>
  <c r="AI28" i="2"/>
  <c r="AH28" i="2"/>
  <c r="AG28" i="2"/>
  <c r="AF28" i="2"/>
  <c r="AE28" i="2"/>
  <c r="AD28" i="2"/>
  <c r="AC28" i="2"/>
  <c r="AI27" i="2"/>
  <c r="AH27" i="2"/>
  <c r="AG27" i="2"/>
  <c r="AF27" i="2"/>
  <c r="AE27" i="2"/>
  <c r="AD27" i="2"/>
  <c r="AC27" i="2"/>
  <c r="AI26" i="2"/>
  <c r="AH26" i="2"/>
  <c r="AG26" i="2"/>
  <c r="AF26" i="2"/>
  <c r="AE26" i="2"/>
  <c r="AD26" i="2"/>
  <c r="AC26" i="2"/>
  <c r="AI25" i="2"/>
  <c r="AH25" i="2"/>
  <c r="AG25" i="2"/>
  <c r="AF25" i="2"/>
  <c r="AE25" i="2"/>
  <c r="AD25" i="2"/>
  <c r="AC25" i="2"/>
  <c r="AI24" i="2"/>
  <c r="AH24" i="2"/>
  <c r="AG24" i="2"/>
  <c r="AF24" i="2"/>
  <c r="AE24" i="2"/>
  <c r="AD24" i="2"/>
  <c r="AC24" i="2"/>
  <c r="AI23" i="2"/>
  <c r="AH23" i="2"/>
  <c r="AG23" i="2"/>
  <c r="AF23" i="2"/>
  <c r="AE23" i="2"/>
  <c r="AD23" i="2"/>
  <c r="AC23" i="2"/>
  <c r="AI22" i="2"/>
  <c r="AH22" i="2"/>
  <c r="AG22" i="2"/>
  <c r="AF22" i="2"/>
  <c r="AE22" i="2"/>
  <c r="AD22" i="2"/>
  <c r="AC22" i="2"/>
  <c r="AI21" i="2"/>
  <c r="AH21" i="2"/>
  <c r="AG21" i="2"/>
  <c r="AF21" i="2"/>
  <c r="AE21" i="2"/>
  <c r="AD21" i="2"/>
  <c r="AC21" i="2"/>
  <c r="AI20" i="2"/>
  <c r="AH20" i="2"/>
  <c r="AG20" i="2"/>
  <c r="AF20" i="2"/>
  <c r="AE20" i="2"/>
  <c r="AD20" i="2"/>
  <c r="AC20" i="2"/>
  <c r="AI19" i="2"/>
  <c r="AH19" i="2"/>
  <c r="AG19" i="2"/>
  <c r="AF19" i="2"/>
  <c r="AE19" i="2"/>
  <c r="AD19" i="2"/>
  <c r="AC19" i="2"/>
  <c r="AI18" i="2"/>
  <c r="AH18" i="2"/>
  <c r="AG18" i="2"/>
  <c r="AF18" i="2"/>
  <c r="AE18" i="2"/>
  <c r="AD18" i="2"/>
  <c r="AC18" i="2"/>
  <c r="AI17" i="2"/>
  <c r="AH17" i="2"/>
  <c r="AG17" i="2"/>
  <c r="AF17" i="2"/>
  <c r="AE17" i="2"/>
  <c r="AD17" i="2"/>
  <c r="AC17" i="2"/>
  <c r="AI16" i="2"/>
  <c r="AH16" i="2"/>
  <c r="AG16" i="2"/>
  <c r="AF16" i="2"/>
  <c r="AE16" i="2"/>
  <c r="AD16" i="2"/>
  <c r="AC16" i="2"/>
  <c r="AI15" i="2"/>
  <c r="AH15" i="2"/>
  <c r="AG15" i="2"/>
  <c r="AF15" i="2"/>
  <c r="AE15" i="2"/>
  <c r="AD15" i="2"/>
  <c r="AC15" i="2"/>
  <c r="AI14" i="2"/>
  <c r="AH14" i="2"/>
  <c r="AG14" i="2"/>
  <c r="AF14" i="2"/>
  <c r="AE14" i="2"/>
  <c r="AD14" i="2"/>
  <c r="AC14" i="2"/>
  <c r="AI13" i="2"/>
  <c r="AH13" i="2"/>
  <c r="AG13" i="2"/>
  <c r="AF13" i="2"/>
  <c r="AE13" i="2"/>
  <c r="AD13" i="2"/>
  <c r="AC13" i="2"/>
  <c r="AI12" i="2"/>
  <c r="AH12" i="2"/>
  <c r="AG12" i="2"/>
  <c r="AF12" i="2"/>
  <c r="AE12" i="2"/>
  <c r="AD12" i="2"/>
  <c r="AC12" i="2"/>
  <c r="AG11" i="2"/>
  <c r="AF11" i="2"/>
  <c r="AE11" i="2"/>
  <c r="AD11" i="2"/>
  <c r="AC11" i="2"/>
  <c r="AG10" i="2"/>
  <c r="AF10" i="2"/>
  <c r="AE10" i="2"/>
  <c r="AD10" i="2"/>
  <c r="AC10" i="2"/>
  <c r="AG9" i="2"/>
  <c r="AF9" i="2"/>
  <c r="AE9" i="2"/>
  <c r="AD9" i="2"/>
  <c r="AC9" i="2"/>
  <c r="AG8" i="2"/>
  <c r="AF8" i="2"/>
  <c r="AE8" i="2"/>
  <c r="AD8" i="2"/>
  <c r="AC8" i="2"/>
  <c r="AG7" i="2"/>
  <c r="AF7" i="2"/>
  <c r="AE7" i="2"/>
  <c r="AD7" i="2"/>
  <c r="AC7" i="2"/>
  <c r="AG6" i="2"/>
  <c r="AF6" i="2"/>
  <c r="AE6" i="2"/>
  <c r="AD6" i="2"/>
  <c r="AC6" i="2"/>
  <c r="AG5" i="2"/>
  <c r="AF5" i="2"/>
  <c r="AE5" i="2"/>
  <c r="AD5" i="2"/>
  <c r="AC5" i="2"/>
  <c r="AG4" i="2"/>
  <c r="AF4" i="2"/>
  <c r="AE4" i="2"/>
  <c r="AD4" i="2"/>
  <c r="AC4" i="2"/>
  <c r="AG3" i="2"/>
  <c r="AF3" i="2"/>
  <c r="AE3" i="2"/>
  <c r="AD3" i="2"/>
  <c r="AC3" i="2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Z37" i="1" l="1"/>
  <c r="Z38" i="1" s="1"/>
  <c r="AF37" i="1"/>
  <c r="AF38" i="1" s="1"/>
  <c r="H37" i="1"/>
  <c r="H38" i="1" s="1"/>
</calcChain>
</file>

<file path=xl/sharedStrings.xml><?xml version="1.0" encoding="utf-8"?>
<sst xmlns="http://schemas.openxmlformats.org/spreadsheetml/2006/main" count="129" uniqueCount="35">
  <si>
    <t>Wohnfläche</t>
  </si>
  <si>
    <t>1 Zimmer</t>
  </si>
  <si>
    <t>2 Zimmer</t>
  </si>
  <si>
    <t>3 Zimmer</t>
  </si>
  <si>
    <t>4 Zimmer</t>
  </si>
  <si>
    <t>5+ Zimmer</t>
  </si>
  <si>
    <t>Durchschnitt</t>
  </si>
  <si>
    <t>bis 1948</t>
  </si>
  <si>
    <t>1949-1977</t>
  </si>
  <si>
    <t>1978-2001</t>
  </si>
  <si>
    <t>2002-2009</t>
  </si>
  <si>
    <t>2010-2013</t>
  </si>
  <si>
    <t>2014-2021</t>
  </si>
  <si>
    <t>2016 Wohnung separate Küche mit Standardausstattung</t>
  </si>
  <si>
    <t>2016 Wohnung separate Küche ohne Standardausstattung</t>
  </si>
  <si>
    <t>2016 Wohnung integrierte Küche mit Standardausstattung</t>
  </si>
  <si>
    <t>2016 Wohnung integrierte Küche ohne Standardausstattung</t>
  </si>
  <si>
    <t xml:space="preserve">2016 Zusammenfassung </t>
  </si>
  <si>
    <t>Mit Einfamilienhaus</t>
  </si>
  <si>
    <t>2016 Einfamilienhaus separate Küche mit Standardausstattung</t>
  </si>
  <si>
    <t>2016 Einfamilienhaus separate Küche ohne Standardausstattung</t>
  </si>
  <si>
    <t>2016 Einfamilienhaus integrierte Küche mit Standardausstattung</t>
  </si>
  <si>
    <t>2016 Einfamilienhaus integrierte Küche ohne Standardausstattung</t>
  </si>
  <si>
    <t>Wohnung separate Küche mit Standardausstattung</t>
  </si>
  <si>
    <t>Wohnung separate Küche ohne Standardausstattung</t>
  </si>
  <si>
    <t>Wohnung integrierte Küche mit Standardausstattung</t>
  </si>
  <si>
    <t>Wohnung integrierte Küche ohne Standardausstattung</t>
  </si>
  <si>
    <t xml:space="preserve">2014 Zusammenfassung </t>
  </si>
  <si>
    <t>Einfamilienhaus separate Küche mit Standardausstattung</t>
  </si>
  <si>
    <t>Einfamilienhaus separate Küche ohne Standardausstattung</t>
  </si>
  <si>
    <t>Einfamilienhaus integrierte Küche mit Standardausstattung</t>
  </si>
  <si>
    <t>Einfamilienhaus integrierte Küche ohne Standardausstattung</t>
  </si>
  <si>
    <t>Jahresdurchschnitt</t>
  </si>
  <si>
    <t>Jahressumme</t>
  </si>
  <si>
    <t>Anstieg zum Vorjahr 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</si>
</sst>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6" borderId="0" xfId="0" applyNumberFormat="1" applyFill="1"/>
    <xf numFmtId="1" fontId="0" fillId="0" borderId="0" xfId="0" applyNumberFormat="1"/>
    <xf numFmtId="2" fontId="2" fillId="7" borderId="0" xfId="0" applyNumberFormat="1" applyFont="1" applyFill="1"/>
    <xf numFmtId="2" fontId="1" fillId="10" borderId="0" xfId="0" applyNumberFormat="1" applyFont="1" applyFill="1"/>
    <xf numFmtId="2" fontId="1" fillId="9" borderId="0" xfId="0" applyNumberFormat="1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5C3B-EC92-4004-A957-BC72A3C8C7B0}">
  <dimension ref="A1:AI62"/>
  <sheetViews>
    <sheetView zoomScale="55" zoomScaleNormal="55" workbookViewId="0">
      <selection activeCell="AB47" sqref="AB47"/>
    </sheetView>
  </sheetViews>
  <sheetFormatPr baseColWidth="10" defaultRowHeight="15" x14ac:dyDescent="0.25"/>
  <sheetData>
    <row r="1" spans="1:35" x14ac:dyDescent="0.25">
      <c r="B1" s="17" t="s">
        <v>23</v>
      </c>
      <c r="C1" s="17"/>
      <c r="D1" s="17"/>
      <c r="E1" s="17"/>
      <c r="F1" s="17"/>
      <c r="G1" s="17"/>
      <c r="H1" s="17" t="s">
        <v>24</v>
      </c>
      <c r="I1" s="17"/>
      <c r="J1" s="17"/>
      <c r="K1" s="17"/>
      <c r="L1" s="17"/>
      <c r="M1" s="17"/>
      <c r="O1" s="17" t="s">
        <v>25</v>
      </c>
      <c r="P1" s="17"/>
      <c r="Q1" s="17"/>
      <c r="R1" s="17"/>
      <c r="S1" s="17"/>
      <c r="T1" s="17"/>
      <c r="U1" s="17" t="s">
        <v>26</v>
      </c>
      <c r="V1" s="17"/>
      <c r="W1" s="17"/>
      <c r="X1" s="17"/>
      <c r="Y1" s="17"/>
      <c r="Z1" s="17"/>
      <c r="AC1" s="18" t="s">
        <v>27</v>
      </c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AC2" s="4" t="s">
        <v>1</v>
      </c>
      <c r="AD2" s="4" t="s">
        <v>2</v>
      </c>
      <c r="AE2" s="4" t="s">
        <v>3</v>
      </c>
      <c r="AF2" s="4" t="s">
        <v>4</v>
      </c>
      <c r="AG2" s="4" t="s">
        <v>5</v>
      </c>
      <c r="AH2" s="18" t="s">
        <v>18</v>
      </c>
      <c r="AI2" s="18"/>
    </row>
    <row r="3" spans="1:35" x14ac:dyDescent="0.25">
      <c r="A3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>
        <v>20.28</v>
      </c>
      <c r="P3" s="1"/>
      <c r="Q3" s="1"/>
      <c r="R3" s="1"/>
      <c r="S3" s="1"/>
      <c r="T3" s="1"/>
      <c r="U3" s="1">
        <v>16.440000000000001</v>
      </c>
      <c r="V3" s="1"/>
      <c r="W3" s="1"/>
      <c r="X3" s="1"/>
      <c r="Y3" s="1"/>
      <c r="Z3" s="1"/>
      <c r="AC3" s="5">
        <f>SUM(B3,H3,O3,U3)/2</f>
        <v>18.36</v>
      </c>
      <c r="AD3" s="5">
        <f>SUM(C3,I3,P3,V3)</f>
        <v>0</v>
      </c>
      <c r="AE3" s="5">
        <f>SUM(D3,J3,Q3,W3)</f>
        <v>0</v>
      </c>
      <c r="AF3" s="5">
        <f>SUM(E3,K3,R3,X3)</f>
        <v>0</v>
      </c>
      <c r="AG3" s="5">
        <f t="shared" ref="AE3:AG7" si="0">SUM(F3,L3,S3,Y3)</f>
        <v>0</v>
      </c>
      <c r="AH3" s="5" t="s">
        <v>4</v>
      </c>
      <c r="AI3" s="4" t="s">
        <v>5</v>
      </c>
    </row>
    <row r="4" spans="1:35" x14ac:dyDescent="0.25">
      <c r="A4">
        <v>20</v>
      </c>
      <c r="B4" s="1">
        <v>12.45</v>
      </c>
      <c r="C4" s="1"/>
      <c r="D4" s="1"/>
      <c r="E4" s="1"/>
      <c r="F4" s="1"/>
      <c r="G4" s="1"/>
      <c r="H4" s="1">
        <v>9.57</v>
      </c>
      <c r="I4" s="1"/>
      <c r="J4" s="1"/>
      <c r="K4" s="1"/>
      <c r="L4" s="1"/>
      <c r="M4" s="1"/>
      <c r="O4" s="1">
        <v>15.8</v>
      </c>
      <c r="P4" s="1">
        <v>17.63</v>
      </c>
      <c r="Q4" s="1"/>
      <c r="R4" s="1"/>
      <c r="S4" s="1"/>
      <c r="T4" s="1"/>
      <c r="U4" s="1">
        <v>12.92</v>
      </c>
      <c r="V4" s="1">
        <v>14.75</v>
      </c>
      <c r="W4" s="1"/>
      <c r="X4" s="1"/>
      <c r="Y4" s="1"/>
      <c r="Z4" s="1"/>
      <c r="AC4" s="5">
        <f>SUM(B4,H4,O4,U4)/4</f>
        <v>12.685</v>
      </c>
      <c r="AD4" s="5">
        <f>SUM(C4,I4,P4,V4)/2</f>
        <v>16.189999999999998</v>
      </c>
      <c r="AE4" s="5">
        <f>SUM(D4,J4,Q4,W4)</f>
        <v>0</v>
      </c>
      <c r="AF4" s="5">
        <f t="shared" si="0"/>
        <v>0</v>
      </c>
      <c r="AG4" s="5">
        <f t="shared" si="0"/>
        <v>0</v>
      </c>
      <c r="AH4" s="5"/>
      <c r="AI4" s="4"/>
    </row>
    <row r="5" spans="1:35" x14ac:dyDescent="0.25">
      <c r="A5">
        <v>25</v>
      </c>
      <c r="B5" s="1">
        <v>10.56</v>
      </c>
      <c r="C5" s="1">
        <v>12.02</v>
      </c>
      <c r="E5" s="1"/>
      <c r="F5" s="1"/>
      <c r="G5" s="1"/>
      <c r="H5" s="1">
        <v>8.25</v>
      </c>
      <c r="I5" s="1">
        <v>9.7200000000000006</v>
      </c>
      <c r="J5" s="1"/>
      <c r="K5" s="1"/>
      <c r="L5" s="1"/>
      <c r="M5" s="1"/>
      <c r="O5" s="1">
        <v>13.23</v>
      </c>
      <c r="P5" s="1">
        <v>14.7</v>
      </c>
      <c r="Q5" s="1"/>
      <c r="R5" s="1"/>
      <c r="S5" s="1"/>
      <c r="T5" s="1"/>
      <c r="U5" s="1">
        <v>10.93</v>
      </c>
      <c r="V5" s="1">
        <v>12.4</v>
      </c>
      <c r="W5" s="1"/>
      <c r="X5" s="1"/>
      <c r="Y5" s="1"/>
      <c r="Z5" s="1"/>
      <c r="AC5" s="5">
        <f>SUM(B5,H5,O5,U5)/4</f>
        <v>10.742500000000001</v>
      </c>
      <c r="AD5" s="5">
        <f t="shared" ref="AD5:AG24" si="1">SUM(C5,I5,P5,V5)/4</f>
        <v>12.209999999999999</v>
      </c>
      <c r="AE5" s="5">
        <f>SUM(D5,J5,Q5,W5)</f>
        <v>0</v>
      </c>
      <c r="AF5" s="5">
        <f t="shared" si="0"/>
        <v>0</v>
      </c>
      <c r="AG5" s="5">
        <f t="shared" si="0"/>
        <v>0</v>
      </c>
      <c r="AH5" s="5"/>
      <c r="AI5" s="4"/>
    </row>
    <row r="6" spans="1:35" x14ac:dyDescent="0.25">
      <c r="A6">
        <v>30</v>
      </c>
      <c r="B6" s="1">
        <v>9.39</v>
      </c>
      <c r="C6" s="1">
        <v>10.61</v>
      </c>
      <c r="E6" s="1"/>
      <c r="F6" s="1"/>
      <c r="G6" s="1"/>
      <c r="H6" s="1">
        <v>7.47</v>
      </c>
      <c r="I6" s="1">
        <v>8.69</v>
      </c>
      <c r="J6" s="1"/>
      <c r="K6" s="1"/>
      <c r="L6" s="1"/>
      <c r="M6" s="1"/>
      <c r="O6" s="1">
        <v>11.62</v>
      </c>
      <c r="P6" s="1">
        <v>12.84</v>
      </c>
      <c r="Q6" s="1"/>
      <c r="R6" s="1"/>
      <c r="S6" s="1"/>
      <c r="T6" s="1"/>
      <c r="U6" s="1">
        <v>9.6999999999999993</v>
      </c>
      <c r="V6" s="1">
        <v>10.92</v>
      </c>
      <c r="W6" s="1"/>
      <c r="X6" s="1"/>
      <c r="Y6" s="1"/>
      <c r="Z6" s="1"/>
      <c r="AC6" s="5">
        <f>SUM(B6,H6,O6,U6)/4</f>
        <v>9.5449999999999982</v>
      </c>
      <c r="AD6" s="5">
        <f t="shared" si="1"/>
        <v>10.765000000000001</v>
      </c>
      <c r="AE6" s="5">
        <f>SUM(D6,J6,Q6,W6)</f>
        <v>0</v>
      </c>
      <c r="AF6" s="5">
        <f t="shared" si="0"/>
        <v>0</v>
      </c>
      <c r="AG6" s="5">
        <f t="shared" si="0"/>
        <v>0</v>
      </c>
      <c r="AH6" s="5"/>
      <c r="AI6" s="4"/>
    </row>
    <row r="7" spans="1:35" x14ac:dyDescent="0.25">
      <c r="A7">
        <v>35</v>
      </c>
      <c r="B7" s="1">
        <v>8.64</v>
      </c>
      <c r="C7" s="1">
        <v>9.69</v>
      </c>
      <c r="D7" s="1"/>
      <c r="E7" s="1"/>
      <c r="F7" s="1"/>
      <c r="G7" s="1"/>
      <c r="H7" s="1">
        <v>6.99</v>
      </c>
      <c r="I7" s="1">
        <v>8.0399999999999991</v>
      </c>
      <c r="J7" s="1"/>
      <c r="K7" s="1"/>
      <c r="L7" s="1"/>
      <c r="M7" s="1"/>
      <c r="O7" s="1">
        <v>10.55</v>
      </c>
      <c r="P7" s="1">
        <v>11.6</v>
      </c>
      <c r="Q7" s="1"/>
      <c r="R7" s="1"/>
      <c r="S7" s="1"/>
      <c r="T7" s="1"/>
      <c r="U7" s="1">
        <v>8.91</v>
      </c>
      <c r="V7" s="1">
        <v>9.9499999999999993</v>
      </c>
      <c r="W7" s="1"/>
      <c r="X7" s="1"/>
      <c r="Y7" s="1"/>
      <c r="Z7" s="1"/>
      <c r="AC7" s="5">
        <f>SUM(B7,H7,O7,U7)/4</f>
        <v>8.7725000000000009</v>
      </c>
      <c r="AD7" s="5">
        <f t="shared" si="1"/>
        <v>9.82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/>
      <c r="AI7" s="4"/>
    </row>
    <row r="8" spans="1:35" x14ac:dyDescent="0.25">
      <c r="A8">
        <v>40</v>
      </c>
      <c r="B8" s="1">
        <v>8.14</v>
      </c>
      <c r="C8" s="1">
        <v>9.06</v>
      </c>
      <c r="D8" s="1">
        <v>8.8000000000000007</v>
      </c>
      <c r="E8" s="1"/>
      <c r="F8" s="1"/>
      <c r="G8" s="1"/>
      <c r="H8" s="1">
        <v>6.71</v>
      </c>
      <c r="I8" s="1">
        <v>7.62</v>
      </c>
      <c r="J8" s="1">
        <v>7.36</v>
      </c>
      <c r="K8" s="1"/>
      <c r="L8" s="1"/>
      <c r="M8" s="1"/>
      <c r="O8" s="1">
        <v>9.82</v>
      </c>
      <c r="P8" s="1">
        <v>10.73</v>
      </c>
      <c r="Q8" s="1">
        <v>10.47</v>
      </c>
      <c r="R8" s="1"/>
      <c r="S8" s="1"/>
      <c r="T8" s="1"/>
      <c r="U8" s="1">
        <v>8.3800000000000008</v>
      </c>
      <c r="V8" s="1">
        <v>9.3000000000000007</v>
      </c>
      <c r="W8">
        <v>9.0299999999999994</v>
      </c>
      <c r="Y8" s="1"/>
      <c r="Z8" s="1"/>
      <c r="AC8" s="5">
        <f>SUM(B9,H8,O8,U8)/4</f>
        <v>8.182500000000001</v>
      </c>
      <c r="AD8" s="5">
        <f t="shared" si="1"/>
        <v>9.1775000000000002</v>
      </c>
      <c r="AE8" s="5">
        <f>SUM(D8,J8,Q8,W8)/4</f>
        <v>8.9150000000000009</v>
      </c>
      <c r="AF8" s="5">
        <f t="shared" ref="AE8:AG23" si="2">SUM(E8,K8,R8,X8)/4</f>
        <v>0</v>
      </c>
      <c r="AG8" s="5">
        <f t="shared" si="2"/>
        <v>0</v>
      </c>
      <c r="AH8" s="5"/>
      <c r="AI8" s="4"/>
    </row>
    <row r="9" spans="1:35" x14ac:dyDescent="0.25">
      <c r="A9">
        <v>45</v>
      </c>
      <c r="B9" s="1">
        <v>7.82</v>
      </c>
      <c r="C9" s="1">
        <v>8.6300000000000008</v>
      </c>
      <c r="D9" s="1">
        <v>8.4</v>
      </c>
      <c r="E9" s="1"/>
      <c r="F9" s="1"/>
      <c r="G9" s="1"/>
      <c r="H9" s="1">
        <v>6.54</v>
      </c>
      <c r="I9" s="1">
        <v>7.35</v>
      </c>
      <c r="J9" s="1">
        <v>7.12</v>
      </c>
      <c r="K9" s="1"/>
      <c r="L9" s="1"/>
      <c r="M9" s="1"/>
      <c r="O9" s="1">
        <v>9.3000000000000007</v>
      </c>
      <c r="P9" s="1">
        <v>10.119999999999999</v>
      </c>
      <c r="Q9" s="1">
        <v>9.89</v>
      </c>
      <c r="R9" s="1"/>
      <c r="S9" s="1"/>
      <c r="T9" s="1"/>
      <c r="U9" s="1">
        <v>8.0299999999999994</v>
      </c>
      <c r="V9" s="1">
        <v>8.84</v>
      </c>
      <c r="W9">
        <v>8.61</v>
      </c>
      <c r="Y9" s="1"/>
      <c r="Z9" s="1"/>
      <c r="AC9" s="5">
        <f>SUM(B10,H9,O9,U9)/4</f>
        <v>7.8674999999999997</v>
      </c>
      <c r="AD9" s="5">
        <f t="shared" si="1"/>
        <v>8.7349999999999994</v>
      </c>
      <c r="AE9" s="5">
        <f t="shared" si="2"/>
        <v>8.504999999999999</v>
      </c>
      <c r="AF9" s="5">
        <f t="shared" si="2"/>
        <v>0</v>
      </c>
      <c r="AG9" s="5">
        <f t="shared" si="2"/>
        <v>0</v>
      </c>
      <c r="AH9" s="5"/>
      <c r="AI9" s="4"/>
    </row>
    <row r="10" spans="1:35" x14ac:dyDescent="0.25">
      <c r="A10">
        <v>50</v>
      </c>
      <c r="B10" s="1">
        <v>7.6</v>
      </c>
      <c r="C10" s="1">
        <v>8.34</v>
      </c>
      <c r="D10" s="1">
        <v>8.1300000000000008</v>
      </c>
      <c r="E10" s="1"/>
      <c r="F10" s="1"/>
      <c r="G10" s="1"/>
      <c r="H10" s="1">
        <v>6.45</v>
      </c>
      <c r="I10" s="1">
        <v>7.19</v>
      </c>
      <c r="J10" s="1">
        <v>6.98</v>
      </c>
      <c r="K10" s="1"/>
      <c r="L10" s="1"/>
      <c r="M10" s="1"/>
      <c r="O10" s="1">
        <v>8.94</v>
      </c>
      <c r="P10" s="1">
        <v>9.68</v>
      </c>
      <c r="Q10" s="1">
        <v>9.4700000000000006</v>
      </c>
      <c r="R10" s="1"/>
      <c r="S10" s="1"/>
      <c r="T10" s="1"/>
      <c r="U10" s="1">
        <v>7.79</v>
      </c>
      <c r="V10" s="1">
        <v>8.52</v>
      </c>
      <c r="W10">
        <v>8.32</v>
      </c>
      <c r="Y10" s="1"/>
      <c r="Z10" s="1"/>
      <c r="AC10" s="5">
        <f>SUM(B11,H10,O10,U10)/4</f>
        <v>7.6624999999999996</v>
      </c>
      <c r="AD10" s="5">
        <f t="shared" si="1"/>
        <v>8.432500000000001</v>
      </c>
      <c r="AE10" s="5">
        <f t="shared" si="2"/>
        <v>8.2250000000000014</v>
      </c>
      <c r="AF10" s="5">
        <f t="shared" si="2"/>
        <v>0</v>
      </c>
      <c r="AG10" s="5">
        <f t="shared" si="2"/>
        <v>0</v>
      </c>
      <c r="AH10" s="5"/>
      <c r="AI10" s="4"/>
    </row>
    <row r="11" spans="1:35" x14ac:dyDescent="0.25">
      <c r="A11">
        <v>55</v>
      </c>
      <c r="B11" s="1">
        <v>7.47</v>
      </c>
      <c r="C11" s="1">
        <v>8.14</v>
      </c>
      <c r="D11" s="1">
        <v>7.95</v>
      </c>
      <c r="E11" s="1">
        <v>6.87</v>
      </c>
      <c r="F11" s="1">
        <v>5.58</v>
      </c>
      <c r="G11" s="1"/>
      <c r="H11" s="1">
        <v>6.43</v>
      </c>
      <c r="I11" s="1">
        <v>7.09</v>
      </c>
      <c r="J11" s="1">
        <v>6.9</v>
      </c>
      <c r="K11" s="1">
        <v>5.83</v>
      </c>
      <c r="L11" s="1">
        <v>4.53</v>
      </c>
      <c r="M11" s="1"/>
      <c r="O11" s="1">
        <v>8.69</v>
      </c>
      <c r="P11" s="1">
        <v>9.36</v>
      </c>
      <c r="Q11" s="1">
        <v>9.17</v>
      </c>
      <c r="R11" s="1">
        <v>8.09</v>
      </c>
      <c r="S11" s="1">
        <v>6.79</v>
      </c>
      <c r="T11" s="1"/>
      <c r="U11" s="1">
        <v>7.64</v>
      </c>
      <c r="V11" s="1">
        <v>8.31</v>
      </c>
      <c r="W11">
        <v>8.1199999999999992</v>
      </c>
      <c r="X11" s="1">
        <v>7.04</v>
      </c>
      <c r="Y11" s="1">
        <v>5.75</v>
      </c>
      <c r="Z11" s="1"/>
      <c r="AC11" s="5">
        <f>SUM(B12,H11,O11,U11)/4</f>
        <v>7.54</v>
      </c>
      <c r="AD11" s="5">
        <f t="shared" si="1"/>
        <v>8.2249999999999996</v>
      </c>
      <c r="AE11" s="5">
        <f t="shared" si="2"/>
        <v>8.0350000000000001</v>
      </c>
      <c r="AF11" s="5">
        <f t="shared" si="2"/>
        <v>6.9574999999999996</v>
      </c>
      <c r="AG11" s="5">
        <f>SUM(F11,L11,S11,Y11)/4</f>
        <v>5.6624999999999996</v>
      </c>
      <c r="AH11" s="5"/>
      <c r="AI11" s="4"/>
    </row>
    <row r="12" spans="1:35" x14ac:dyDescent="0.25">
      <c r="A12">
        <v>60</v>
      </c>
      <c r="B12" s="1">
        <v>7.4</v>
      </c>
      <c r="C12" s="1">
        <v>8.01</v>
      </c>
      <c r="D12" s="1">
        <v>7.84</v>
      </c>
      <c r="E12" s="1">
        <v>6.85</v>
      </c>
      <c r="F12" s="1">
        <v>5.66</v>
      </c>
      <c r="G12" s="1"/>
      <c r="H12" s="1">
        <v>6.44</v>
      </c>
      <c r="I12" s="1">
        <v>7.05</v>
      </c>
      <c r="J12" s="1">
        <v>6.88</v>
      </c>
      <c r="K12" s="1">
        <v>5.89</v>
      </c>
      <c r="L12" s="1">
        <v>4.7</v>
      </c>
      <c r="M12" s="1"/>
      <c r="O12" s="1">
        <v>8.52</v>
      </c>
      <c r="P12" s="1">
        <v>9.1300000000000008</v>
      </c>
      <c r="Q12" s="1">
        <v>8.9499999999999993</v>
      </c>
      <c r="R12" s="1">
        <v>7.97</v>
      </c>
      <c r="S12" s="1">
        <v>6.78</v>
      </c>
      <c r="T12" s="1"/>
      <c r="U12" s="1">
        <v>7.56</v>
      </c>
      <c r="V12" s="1">
        <v>8.17</v>
      </c>
      <c r="W12">
        <v>7.99</v>
      </c>
      <c r="X12" s="1">
        <v>7.01</v>
      </c>
      <c r="Y12" s="1">
        <v>5.82</v>
      </c>
      <c r="Z12" s="1"/>
      <c r="AC12" s="5">
        <f>SUM(B13,H12,O12,U12)/4</f>
        <v>7.4724999999999993</v>
      </c>
      <c r="AD12" s="5">
        <f t="shared" si="1"/>
        <v>8.09</v>
      </c>
      <c r="AE12" s="5">
        <f t="shared" si="2"/>
        <v>7.9149999999999991</v>
      </c>
      <c r="AF12" s="5">
        <f t="shared" si="2"/>
        <v>6.93</v>
      </c>
      <c r="AG12" s="5">
        <f>SUM(F12,L12,S12,Y12)/4</f>
        <v>5.74</v>
      </c>
      <c r="AH12" s="5">
        <f>SUM(E12,K12,R12,X12,E44,K44,R44,X44)/8</f>
        <v>7.3099999999999987</v>
      </c>
      <c r="AI12" s="5">
        <f>SUM(F12,L12,S12,Y12,F44,L44,S44,Y44)/8</f>
        <v>6.12</v>
      </c>
    </row>
    <row r="13" spans="1:35" x14ac:dyDescent="0.25">
      <c r="A13">
        <v>65</v>
      </c>
      <c r="B13" s="1">
        <v>7.37</v>
      </c>
      <c r="C13" s="1">
        <v>7.93</v>
      </c>
      <c r="D13" s="1">
        <v>7.77</v>
      </c>
      <c r="E13" s="1">
        <v>6.86</v>
      </c>
      <c r="F13" s="1">
        <v>5.77</v>
      </c>
      <c r="G13" s="1"/>
      <c r="H13" s="1">
        <v>6.49</v>
      </c>
      <c r="I13" s="1">
        <v>7.05</v>
      </c>
      <c r="J13" s="1">
        <v>6.89</v>
      </c>
      <c r="K13" s="1">
        <v>5.98</v>
      </c>
      <c r="L13" s="1">
        <v>4.88</v>
      </c>
      <c r="M13" s="1"/>
      <c r="O13" s="1">
        <v>8.4</v>
      </c>
      <c r="P13" s="1">
        <v>8.9600000000000009</v>
      </c>
      <c r="Q13" s="1">
        <v>8.8000000000000007</v>
      </c>
      <c r="R13" s="1">
        <v>7.89</v>
      </c>
      <c r="S13" s="1">
        <v>6.8</v>
      </c>
      <c r="T13" s="1"/>
      <c r="U13" s="1">
        <v>7.52</v>
      </c>
      <c r="V13" s="1">
        <v>8.08</v>
      </c>
      <c r="W13">
        <v>7.92</v>
      </c>
      <c r="X13" s="1">
        <v>7.01</v>
      </c>
      <c r="Y13" s="1">
        <v>5.91</v>
      </c>
      <c r="Z13" s="1"/>
      <c r="AC13" s="5">
        <f>SUM(B13,H13,O13,U13)/4</f>
        <v>7.4449999999999994</v>
      </c>
      <c r="AD13" s="5">
        <f t="shared" si="1"/>
        <v>8.0050000000000008</v>
      </c>
      <c r="AE13" s="5">
        <f t="shared" si="2"/>
        <v>7.8450000000000006</v>
      </c>
      <c r="AF13" s="5">
        <f t="shared" si="2"/>
        <v>6.9350000000000005</v>
      </c>
      <c r="AG13" s="5">
        <f t="shared" si="2"/>
        <v>5.84</v>
      </c>
      <c r="AH13" s="5">
        <f>SUM(E13,K13,R13,X13,E45,K45,R45,X45)/8</f>
        <v>7.2875000000000005</v>
      </c>
      <c r="AI13" s="5">
        <f>SUM(F13,L13,S13,Y13,F45,L45,S45,Y45)/8</f>
        <v>6.1899999999999995</v>
      </c>
    </row>
    <row r="14" spans="1:35" x14ac:dyDescent="0.25">
      <c r="A14">
        <v>70</v>
      </c>
      <c r="B14" s="1"/>
      <c r="C14" s="1">
        <v>7.9</v>
      </c>
      <c r="D14" s="1">
        <v>7.75</v>
      </c>
      <c r="E14" s="1">
        <v>6.9</v>
      </c>
      <c r="F14" s="1">
        <v>5.88</v>
      </c>
      <c r="G14" s="1"/>
      <c r="H14" s="1"/>
      <c r="I14" s="1">
        <v>7.07</v>
      </c>
      <c r="J14" s="1">
        <v>6.93</v>
      </c>
      <c r="K14" s="1">
        <v>6.08</v>
      </c>
      <c r="L14" s="1">
        <v>5.0599999999999996</v>
      </c>
      <c r="M14" s="1"/>
      <c r="O14" s="1"/>
      <c r="P14" s="1">
        <v>8.85</v>
      </c>
      <c r="Q14" s="1">
        <v>8.6999999999999993</v>
      </c>
      <c r="R14" s="1">
        <v>7.86</v>
      </c>
      <c r="S14" s="1">
        <v>6.84</v>
      </c>
      <c r="T14" s="1"/>
      <c r="U14" s="1"/>
      <c r="V14" s="1">
        <v>8.0299999999999994</v>
      </c>
      <c r="W14">
        <v>7.88</v>
      </c>
      <c r="X14" s="1">
        <v>7.04</v>
      </c>
      <c r="Y14" s="1">
        <v>6.02</v>
      </c>
      <c r="Z14" s="1"/>
      <c r="AC14" s="5">
        <f t="shared" ref="AC14:AG30" si="3">SUM(B14,H14,O14,U14)/4</f>
        <v>0</v>
      </c>
      <c r="AD14" s="5">
        <f t="shared" si="1"/>
        <v>7.9625000000000004</v>
      </c>
      <c r="AE14" s="5">
        <f t="shared" si="2"/>
        <v>7.8149999999999995</v>
      </c>
      <c r="AF14" s="5">
        <f t="shared" si="2"/>
        <v>6.97</v>
      </c>
      <c r="AG14" s="5">
        <f t="shared" si="2"/>
        <v>5.95</v>
      </c>
      <c r="AH14" s="5">
        <f>SUM(E14,K14,R14,X14,E46,K46,R46,X46)/8</f>
        <v>7.294999999999999</v>
      </c>
      <c r="AI14" s="5">
        <f t="shared" ref="AI14:AI29" si="4">SUM(F14,L14,S14,Y14,F46,L46,S46,Y46)/8</f>
        <v>6.2750000000000004</v>
      </c>
    </row>
    <row r="15" spans="1:35" x14ac:dyDescent="0.25">
      <c r="A15">
        <v>75</v>
      </c>
      <c r="B15" s="1"/>
      <c r="C15" s="1">
        <v>7.89</v>
      </c>
      <c r="D15" s="1">
        <v>7.75</v>
      </c>
      <c r="E15" s="1">
        <v>6.96</v>
      </c>
      <c r="F15" s="1">
        <v>6.01</v>
      </c>
      <c r="G15" s="1"/>
      <c r="H15" s="1"/>
      <c r="I15" s="1">
        <v>7.12</v>
      </c>
      <c r="J15" s="1">
        <v>6.98</v>
      </c>
      <c r="K15" s="1">
        <v>6.19</v>
      </c>
      <c r="L15" s="1">
        <v>5.24</v>
      </c>
      <c r="M15" s="1"/>
      <c r="O15" s="1"/>
      <c r="P15" s="1">
        <v>8.7799999999999994</v>
      </c>
      <c r="Q15" s="1">
        <v>8.64</v>
      </c>
      <c r="R15" s="1">
        <v>7.85</v>
      </c>
      <c r="S15" s="1">
        <v>6.9</v>
      </c>
      <c r="T15" s="1"/>
      <c r="U15" s="1"/>
      <c r="V15" s="1">
        <v>8.01</v>
      </c>
      <c r="W15">
        <v>7.88</v>
      </c>
      <c r="X15" s="1">
        <v>7.09</v>
      </c>
      <c r="Y15" s="1">
        <v>6.14</v>
      </c>
      <c r="Z15" s="1"/>
      <c r="AC15" s="5">
        <f t="shared" si="3"/>
        <v>0</v>
      </c>
      <c r="AD15" s="5">
        <f t="shared" si="1"/>
        <v>7.9499999999999993</v>
      </c>
      <c r="AE15" s="5">
        <f t="shared" si="2"/>
        <v>7.8125</v>
      </c>
      <c r="AF15" s="5">
        <f t="shared" si="2"/>
        <v>7.0225</v>
      </c>
      <c r="AG15" s="5">
        <f>SUM(F15,L15,S15,Y15)/4</f>
        <v>6.0724999999999998</v>
      </c>
      <c r="AH15" s="5">
        <f t="shared" ref="AH15:AH30" si="5">SUM(E15,K15,R15,X15,E47,K47,R47,X47)/8</f>
        <v>7.326249999999999</v>
      </c>
      <c r="AI15" s="5">
        <f t="shared" si="4"/>
        <v>6.3762499999999998</v>
      </c>
    </row>
    <row r="16" spans="1:35" x14ac:dyDescent="0.25">
      <c r="A16">
        <v>80</v>
      </c>
      <c r="B16" s="1"/>
      <c r="C16" s="1">
        <v>7.9</v>
      </c>
      <c r="D16" s="1">
        <v>7.77</v>
      </c>
      <c r="E16" s="1">
        <v>7.03</v>
      </c>
      <c r="F16" s="1">
        <v>6.14</v>
      </c>
      <c r="G16" s="1"/>
      <c r="H16" s="1"/>
      <c r="I16" s="1">
        <v>7.18</v>
      </c>
      <c r="J16" s="1">
        <v>7.05</v>
      </c>
      <c r="K16" s="1">
        <v>6.32</v>
      </c>
      <c r="L16" s="1">
        <v>5.42</v>
      </c>
      <c r="M16" s="1"/>
      <c r="O16" s="1"/>
      <c r="P16" s="1">
        <v>8.74</v>
      </c>
      <c r="Q16" s="1">
        <v>8.61</v>
      </c>
      <c r="R16" s="1">
        <v>7.87</v>
      </c>
      <c r="S16" s="1">
        <v>6.98</v>
      </c>
      <c r="T16" s="1"/>
      <c r="U16" s="1"/>
      <c r="V16" s="1">
        <v>8.02</v>
      </c>
      <c r="W16">
        <v>7.89</v>
      </c>
      <c r="X16" s="1">
        <v>7.15</v>
      </c>
      <c r="Y16" s="1">
        <v>6.26</v>
      </c>
      <c r="Z16" s="1"/>
      <c r="AC16" s="5">
        <f t="shared" si="3"/>
        <v>0</v>
      </c>
      <c r="AD16" s="5">
        <f t="shared" si="1"/>
        <v>7.96</v>
      </c>
      <c r="AE16" s="5">
        <f t="shared" si="2"/>
        <v>7.83</v>
      </c>
      <c r="AF16" s="5">
        <f t="shared" si="2"/>
        <v>7.0925000000000011</v>
      </c>
      <c r="AG16" s="5">
        <f t="shared" si="2"/>
        <v>6.1999999999999993</v>
      </c>
      <c r="AH16" s="5">
        <f t="shared" si="5"/>
        <v>7.3762500000000006</v>
      </c>
      <c r="AI16" s="5">
        <f t="shared" si="4"/>
        <v>6.4849999999999994</v>
      </c>
    </row>
    <row r="17" spans="1:35" x14ac:dyDescent="0.25">
      <c r="A17">
        <v>85</v>
      </c>
      <c r="B17" s="1"/>
      <c r="C17" s="1">
        <v>7.94</v>
      </c>
      <c r="D17" s="1">
        <v>7.81</v>
      </c>
      <c r="E17" s="1">
        <v>7.12</v>
      </c>
      <c r="F17" s="1">
        <v>6.28</v>
      </c>
      <c r="G17" s="1"/>
      <c r="H17" s="1"/>
      <c r="I17" s="1">
        <v>7.26</v>
      </c>
      <c r="J17" s="1">
        <v>7.14</v>
      </c>
      <c r="K17" s="1">
        <v>6.44</v>
      </c>
      <c r="L17" s="1">
        <v>5.6</v>
      </c>
      <c r="M17" s="1"/>
      <c r="O17" s="1"/>
      <c r="P17" s="1">
        <v>8.7200000000000006</v>
      </c>
      <c r="Q17" s="1">
        <v>8.6</v>
      </c>
      <c r="R17" s="1">
        <v>7.91</v>
      </c>
      <c r="S17" s="1">
        <v>7.07</v>
      </c>
      <c r="T17" s="1"/>
      <c r="U17" s="1"/>
      <c r="V17" s="1">
        <v>8.0500000000000007</v>
      </c>
      <c r="W17">
        <v>7.92</v>
      </c>
      <c r="X17" s="1">
        <v>7.23</v>
      </c>
      <c r="Y17" s="1">
        <v>6.39</v>
      </c>
      <c r="Z17" s="1"/>
      <c r="AC17" s="5">
        <f t="shared" si="3"/>
        <v>0</v>
      </c>
      <c r="AD17" s="5">
        <f t="shared" si="1"/>
        <v>7.9925000000000006</v>
      </c>
      <c r="AE17" s="5">
        <f t="shared" si="2"/>
        <v>7.8674999999999997</v>
      </c>
      <c r="AF17" s="5">
        <f t="shared" si="2"/>
        <v>7.1749999999999998</v>
      </c>
      <c r="AG17" s="5">
        <f t="shared" si="2"/>
        <v>6.335</v>
      </c>
      <c r="AH17" s="5">
        <f t="shared" si="5"/>
        <v>7.4412499999999993</v>
      </c>
      <c r="AI17" s="5">
        <f t="shared" si="4"/>
        <v>6.6012500000000003</v>
      </c>
    </row>
    <row r="18" spans="1:35" x14ac:dyDescent="0.25">
      <c r="A18">
        <v>90</v>
      </c>
      <c r="B18" s="1"/>
      <c r="C18" s="1">
        <v>7.98</v>
      </c>
      <c r="D18" s="1">
        <v>7.86</v>
      </c>
      <c r="E18" s="1">
        <v>7.21</v>
      </c>
      <c r="F18" s="1">
        <v>6.42</v>
      </c>
      <c r="G18" s="1"/>
      <c r="H18" s="1"/>
      <c r="I18" s="1">
        <v>7.34</v>
      </c>
      <c r="J18" s="1">
        <v>7.23</v>
      </c>
      <c r="K18" s="1">
        <v>6.57</v>
      </c>
      <c r="L18" s="1">
        <v>5.78</v>
      </c>
      <c r="M18" s="1"/>
      <c r="O18" s="1"/>
      <c r="P18" s="1">
        <v>8.73</v>
      </c>
      <c r="Q18" s="1">
        <v>8.61</v>
      </c>
      <c r="R18" s="1">
        <v>7.95</v>
      </c>
      <c r="S18" s="1">
        <v>7.16</v>
      </c>
      <c r="T18" s="1"/>
      <c r="U18" s="1"/>
      <c r="V18" s="1">
        <v>8.09</v>
      </c>
      <c r="W18">
        <v>7.97</v>
      </c>
      <c r="X18" s="1">
        <v>7.31</v>
      </c>
      <c r="Y18" s="1">
        <v>6.52</v>
      </c>
      <c r="Z18" s="1"/>
      <c r="AC18" s="5">
        <f t="shared" si="3"/>
        <v>0</v>
      </c>
      <c r="AD18" s="5">
        <f t="shared" si="1"/>
        <v>8.0350000000000001</v>
      </c>
      <c r="AE18" s="5">
        <f t="shared" si="2"/>
        <v>7.9174999999999995</v>
      </c>
      <c r="AF18" s="5">
        <f t="shared" si="2"/>
        <v>7.26</v>
      </c>
      <c r="AG18" s="5">
        <f t="shared" si="2"/>
        <v>6.47</v>
      </c>
      <c r="AH18" s="5">
        <f t="shared" si="5"/>
        <v>7.5125000000000002</v>
      </c>
      <c r="AI18" s="5">
        <f t="shared" si="4"/>
        <v>6.7225000000000001</v>
      </c>
    </row>
    <row r="19" spans="1:35" x14ac:dyDescent="0.25">
      <c r="A19">
        <v>95</v>
      </c>
      <c r="B19" s="1"/>
      <c r="C19" s="1">
        <v>8.0399999999999991</v>
      </c>
      <c r="D19" s="1">
        <v>7.93</v>
      </c>
      <c r="E19" s="1">
        <v>7.3</v>
      </c>
      <c r="F19" s="1">
        <v>6.55</v>
      </c>
      <c r="G19" s="1"/>
      <c r="H19" s="1"/>
      <c r="I19" s="1">
        <v>7.43</v>
      </c>
      <c r="J19" s="1">
        <v>7.32</v>
      </c>
      <c r="K19" s="1">
        <v>6.7</v>
      </c>
      <c r="L19" s="1">
        <v>5.95</v>
      </c>
      <c r="M19" s="1"/>
      <c r="O19" s="1"/>
      <c r="P19" s="1">
        <v>8.74</v>
      </c>
      <c r="Q19" s="1">
        <v>8.6300000000000008</v>
      </c>
      <c r="R19" s="1">
        <v>8.01</v>
      </c>
      <c r="S19" s="1">
        <v>7.26</v>
      </c>
      <c r="T19" s="1"/>
      <c r="U19" s="1"/>
      <c r="V19" s="1">
        <v>8.1300000000000008</v>
      </c>
      <c r="W19">
        <v>8.02</v>
      </c>
      <c r="X19" s="1">
        <v>7.4</v>
      </c>
      <c r="Y19" s="1">
        <v>6.65</v>
      </c>
      <c r="Z19" s="1"/>
      <c r="AC19" s="5">
        <f t="shared" si="3"/>
        <v>0</v>
      </c>
      <c r="AD19" s="5">
        <f t="shared" si="1"/>
        <v>8.0850000000000009</v>
      </c>
      <c r="AE19" s="5">
        <f t="shared" si="2"/>
        <v>7.9750000000000005</v>
      </c>
      <c r="AF19" s="5">
        <f t="shared" si="2"/>
        <v>7.3524999999999991</v>
      </c>
      <c r="AG19" s="5">
        <f t="shared" si="2"/>
        <v>6.6024999999999991</v>
      </c>
      <c r="AH19" s="5">
        <f t="shared" si="5"/>
        <v>7.5925000000000002</v>
      </c>
      <c r="AI19" s="5">
        <f t="shared" si="4"/>
        <v>6.8425000000000002</v>
      </c>
    </row>
    <row r="20" spans="1:35" x14ac:dyDescent="0.25">
      <c r="A20">
        <v>100</v>
      </c>
      <c r="B20" s="1"/>
      <c r="C20" s="1">
        <v>8.1</v>
      </c>
      <c r="D20" s="1">
        <v>7.99</v>
      </c>
      <c r="E20" s="1">
        <v>7.4</v>
      </c>
      <c r="F20" s="1">
        <v>6.69</v>
      </c>
      <c r="G20" s="1"/>
      <c r="H20" s="1"/>
      <c r="I20" s="1">
        <v>7.52</v>
      </c>
      <c r="J20" s="1">
        <v>7.42</v>
      </c>
      <c r="K20" s="1">
        <v>6.82</v>
      </c>
      <c r="L20" s="1">
        <v>6.11</v>
      </c>
      <c r="M20" s="1"/>
      <c r="O20" s="1"/>
      <c r="P20" s="1">
        <v>8.77</v>
      </c>
      <c r="Q20" s="1">
        <v>8.66</v>
      </c>
      <c r="R20" s="1">
        <v>8.07</v>
      </c>
      <c r="S20" s="1">
        <v>7.36</v>
      </c>
      <c r="T20" s="1"/>
      <c r="U20" s="1"/>
      <c r="V20" s="1">
        <v>8.19</v>
      </c>
      <c r="W20">
        <v>8.09</v>
      </c>
      <c r="X20" s="1">
        <v>7.49</v>
      </c>
      <c r="Y20" s="1">
        <v>6.78</v>
      </c>
      <c r="Z20" s="1"/>
      <c r="AC20" s="5">
        <f t="shared" si="3"/>
        <v>0</v>
      </c>
      <c r="AD20" s="5">
        <f>SUM(C20,I20,P20,V20)/4</f>
        <v>8.1449999999999996</v>
      </c>
      <c r="AE20" s="5">
        <f t="shared" si="2"/>
        <v>8.0399999999999991</v>
      </c>
      <c r="AF20" s="5">
        <f t="shared" si="2"/>
        <v>7.4450000000000003</v>
      </c>
      <c r="AG20" s="5">
        <f t="shared" si="2"/>
        <v>6.7350000000000003</v>
      </c>
      <c r="AH20" s="5">
        <f t="shared" si="5"/>
        <v>7.6750000000000007</v>
      </c>
      <c r="AI20" s="5">
        <f t="shared" si="4"/>
        <v>6.9625000000000004</v>
      </c>
    </row>
    <row r="21" spans="1:35" x14ac:dyDescent="0.25">
      <c r="A21">
        <v>105</v>
      </c>
      <c r="B21" s="1"/>
      <c r="C21" s="1"/>
      <c r="D21" s="1">
        <v>8.06</v>
      </c>
      <c r="E21" s="1">
        <v>7.5</v>
      </c>
      <c r="F21" s="1">
        <v>6.82</v>
      </c>
      <c r="G21" s="1"/>
      <c r="H21" s="1"/>
      <c r="I21" s="1"/>
      <c r="J21" s="1">
        <v>7.51</v>
      </c>
      <c r="K21" s="1">
        <v>6.95</v>
      </c>
      <c r="L21" s="1">
        <v>6.27</v>
      </c>
      <c r="M21" s="1"/>
      <c r="O21" s="1"/>
      <c r="P21" s="1"/>
      <c r="Q21" s="1">
        <v>8.6999999999999993</v>
      </c>
      <c r="R21" s="1">
        <v>8.14</v>
      </c>
      <c r="S21" s="1">
        <v>7.46</v>
      </c>
      <c r="T21" s="1"/>
      <c r="U21" s="1"/>
      <c r="V21" s="1"/>
      <c r="W21">
        <v>8.15</v>
      </c>
      <c r="X21" s="1">
        <v>7.59</v>
      </c>
      <c r="Y21" s="1">
        <v>6.91</v>
      </c>
      <c r="Z21" s="1"/>
      <c r="AC21" s="5">
        <f t="shared" si="3"/>
        <v>0</v>
      </c>
      <c r="AD21" s="5">
        <f t="shared" si="1"/>
        <v>0</v>
      </c>
      <c r="AE21" s="5">
        <f>SUM(D21,J21,Q21,W21)/4</f>
        <v>8.1050000000000004</v>
      </c>
      <c r="AF21" s="5">
        <f>SUM(E21,K21,R21,X21)/4</f>
        <v>7.5449999999999999</v>
      </c>
      <c r="AG21" s="5">
        <f t="shared" si="2"/>
        <v>6.8650000000000002</v>
      </c>
      <c r="AH21" s="5">
        <f t="shared" si="5"/>
        <v>7.76</v>
      </c>
      <c r="AI21" s="5">
        <f t="shared" si="4"/>
        <v>7.0812500000000007</v>
      </c>
    </row>
    <row r="22" spans="1:35" x14ac:dyDescent="0.25">
      <c r="A22">
        <v>110</v>
      </c>
      <c r="B22" s="1"/>
      <c r="D22" s="1">
        <v>8.14</v>
      </c>
      <c r="E22" s="1">
        <v>7.6</v>
      </c>
      <c r="F22" s="1">
        <v>6.95</v>
      </c>
      <c r="G22" s="1"/>
      <c r="H22" s="1"/>
      <c r="I22" s="1"/>
      <c r="J22" s="1">
        <v>7.61</v>
      </c>
      <c r="K22" s="1">
        <v>7.07</v>
      </c>
      <c r="L22" s="1">
        <v>6.43</v>
      </c>
      <c r="M22" s="1"/>
      <c r="O22" s="1"/>
      <c r="P22" s="1"/>
      <c r="Q22" s="1">
        <v>8.74</v>
      </c>
      <c r="R22" s="1">
        <v>8.2100000000000009</v>
      </c>
      <c r="S22" s="1">
        <v>7.56</v>
      </c>
      <c r="T22" s="1"/>
      <c r="U22" s="1"/>
      <c r="V22" s="1"/>
      <c r="W22">
        <v>8.2200000000000006</v>
      </c>
      <c r="X22" s="1">
        <v>7.68</v>
      </c>
      <c r="Y22" s="1">
        <v>7.03</v>
      </c>
      <c r="Z22" s="1"/>
      <c r="AC22" s="5">
        <f t="shared" si="3"/>
        <v>0</v>
      </c>
      <c r="AD22" s="5">
        <f t="shared" si="1"/>
        <v>0</v>
      </c>
      <c r="AE22" s="5">
        <f t="shared" si="2"/>
        <v>8.1775000000000002</v>
      </c>
      <c r="AF22" s="5">
        <f t="shared" si="2"/>
        <v>7.6400000000000006</v>
      </c>
      <c r="AG22" s="5">
        <f t="shared" si="2"/>
        <v>6.9924999999999997</v>
      </c>
      <c r="AH22" s="5">
        <f t="shared" si="5"/>
        <v>7.8475000000000001</v>
      </c>
      <c r="AI22" s="5">
        <f t="shared" si="4"/>
        <v>7.1987500000000004</v>
      </c>
    </row>
    <row r="23" spans="1:35" x14ac:dyDescent="0.25">
      <c r="A23">
        <v>115</v>
      </c>
      <c r="B23" s="1"/>
      <c r="C23" s="1"/>
      <c r="D23" s="1">
        <v>8.2100000000000009</v>
      </c>
      <c r="E23" s="1">
        <v>7.7</v>
      </c>
      <c r="F23" s="1">
        <v>7.07</v>
      </c>
      <c r="G23" s="1"/>
      <c r="H23" s="1"/>
      <c r="I23" s="1"/>
      <c r="J23" s="1">
        <v>7.71</v>
      </c>
      <c r="K23" s="1">
        <v>7.19</v>
      </c>
      <c r="L23" s="1">
        <v>6.57</v>
      </c>
      <c r="M23" s="1"/>
      <c r="O23" s="1"/>
      <c r="P23" s="1"/>
      <c r="Q23" s="1">
        <v>8.7899999999999991</v>
      </c>
      <c r="R23" s="1">
        <v>8.2799999999999994</v>
      </c>
      <c r="S23" s="1">
        <v>7.66</v>
      </c>
      <c r="T23" s="1"/>
      <c r="U23" s="1"/>
      <c r="V23" s="1"/>
      <c r="W23">
        <v>8.2899999999999991</v>
      </c>
      <c r="X23" s="1">
        <v>7.78</v>
      </c>
      <c r="Y23" s="1">
        <v>7.16</v>
      </c>
      <c r="Z23" s="1"/>
      <c r="AC23" s="5">
        <f t="shared" si="3"/>
        <v>0</v>
      </c>
      <c r="AD23" s="5">
        <f t="shared" si="1"/>
        <v>0</v>
      </c>
      <c r="AE23" s="5">
        <f t="shared" si="2"/>
        <v>8.25</v>
      </c>
      <c r="AF23" s="5">
        <f t="shared" si="2"/>
        <v>7.7375000000000007</v>
      </c>
      <c r="AG23" s="5">
        <f>SUM(F23,L23,S23,Y23)/4</f>
        <v>7.1150000000000002</v>
      </c>
      <c r="AH23" s="5">
        <f t="shared" si="5"/>
        <v>7.9337500000000016</v>
      </c>
      <c r="AI23" s="5">
        <f t="shared" si="4"/>
        <v>7.3125</v>
      </c>
    </row>
    <row r="24" spans="1:35" x14ac:dyDescent="0.25">
      <c r="A24">
        <v>120</v>
      </c>
      <c r="B24" s="1"/>
      <c r="C24" s="1"/>
      <c r="D24" s="1">
        <v>8.2799999999999994</v>
      </c>
      <c r="E24" s="1">
        <v>7.79</v>
      </c>
      <c r="F24" s="1">
        <v>7.2</v>
      </c>
      <c r="G24" s="1"/>
      <c r="H24" s="1"/>
      <c r="I24" s="1"/>
      <c r="J24" s="1">
        <v>7.8</v>
      </c>
      <c r="K24" s="1">
        <v>7.31</v>
      </c>
      <c r="L24" s="1">
        <v>6.72</v>
      </c>
      <c r="M24" s="1"/>
      <c r="O24" s="1"/>
      <c r="P24" s="1"/>
      <c r="Q24" s="1">
        <v>8.84</v>
      </c>
      <c r="R24" s="1">
        <v>8.35</v>
      </c>
      <c r="S24" s="1">
        <v>7.76</v>
      </c>
      <c r="T24" s="1"/>
      <c r="U24" s="1"/>
      <c r="V24" s="1"/>
      <c r="W24">
        <v>8.36</v>
      </c>
      <c r="X24" s="1">
        <v>7.87</v>
      </c>
      <c r="Y24" s="1">
        <v>7.27</v>
      </c>
      <c r="Z24" s="1"/>
      <c r="AC24" s="5">
        <f t="shared" si="3"/>
        <v>0</v>
      </c>
      <c r="AD24" s="5">
        <f t="shared" si="1"/>
        <v>0</v>
      </c>
      <c r="AE24" s="5">
        <f t="shared" si="1"/>
        <v>8.32</v>
      </c>
      <c r="AF24" s="5">
        <f t="shared" si="1"/>
        <v>7.83</v>
      </c>
      <c r="AG24" s="5">
        <f t="shared" si="1"/>
        <v>7.2374999999999998</v>
      </c>
      <c r="AH24" s="5">
        <f t="shared" si="5"/>
        <v>8.02</v>
      </c>
      <c r="AI24" s="5">
        <f t="shared" si="4"/>
        <v>7.4262500000000005</v>
      </c>
    </row>
    <row r="25" spans="1:35" x14ac:dyDescent="0.25">
      <c r="A25">
        <v>125</v>
      </c>
      <c r="B25" s="1"/>
      <c r="C25" s="1"/>
      <c r="D25" s="1">
        <v>8.36</v>
      </c>
      <c r="E25" s="1">
        <v>7.88</v>
      </c>
      <c r="F25" s="1">
        <v>7.31</v>
      </c>
      <c r="G25" s="1"/>
      <c r="H25" s="1"/>
      <c r="I25" s="1"/>
      <c r="J25" s="1">
        <v>7.9</v>
      </c>
      <c r="K25" s="1">
        <v>7.42</v>
      </c>
      <c r="L25" s="1">
        <v>6.85</v>
      </c>
      <c r="M25" s="1"/>
      <c r="O25" s="1"/>
      <c r="P25" s="1"/>
      <c r="Q25" s="1">
        <v>8.89</v>
      </c>
      <c r="R25" s="1">
        <v>8.42</v>
      </c>
      <c r="S25" s="1">
        <v>7.85</v>
      </c>
      <c r="T25" s="1"/>
      <c r="U25" s="1"/>
      <c r="V25" s="1"/>
      <c r="W25">
        <v>8.43</v>
      </c>
      <c r="X25" s="1">
        <v>7.96</v>
      </c>
      <c r="Y25" s="1">
        <v>7.39</v>
      </c>
      <c r="Z25" s="1"/>
      <c r="AC25" s="5">
        <f t="shared" si="3"/>
        <v>0</v>
      </c>
      <c r="AD25" s="5">
        <f t="shared" si="3"/>
        <v>0</v>
      </c>
      <c r="AE25" s="5">
        <f t="shared" si="3"/>
        <v>8.3949999999999996</v>
      </c>
      <c r="AF25" s="5">
        <f t="shared" si="3"/>
        <v>7.92</v>
      </c>
      <c r="AG25" s="5">
        <f t="shared" si="3"/>
        <v>7.35</v>
      </c>
      <c r="AH25" s="5">
        <f t="shared" si="5"/>
        <v>7.7275</v>
      </c>
      <c r="AI25" s="5">
        <f t="shared" si="4"/>
        <v>7.5324999999999998</v>
      </c>
    </row>
    <row r="26" spans="1:35" x14ac:dyDescent="0.25">
      <c r="A26">
        <v>130</v>
      </c>
      <c r="B26" s="1"/>
      <c r="C26" s="1"/>
      <c r="D26" s="1">
        <v>8.43</v>
      </c>
      <c r="E26" s="1">
        <v>7.97</v>
      </c>
      <c r="F26" s="1">
        <v>7.42</v>
      </c>
      <c r="G26" s="1"/>
      <c r="H26" s="1"/>
      <c r="I26" s="1"/>
      <c r="J26" s="1">
        <v>7.98</v>
      </c>
      <c r="K26" s="1">
        <v>7.53</v>
      </c>
      <c r="L26" s="1">
        <v>6.98</v>
      </c>
      <c r="M26" s="1"/>
      <c r="O26" s="1"/>
      <c r="P26" s="1"/>
      <c r="Q26" s="1">
        <v>8.94</v>
      </c>
      <c r="R26" s="1">
        <v>8.49</v>
      </c>
      <c r="S26" s="1">
        <v>7.94</v>
      </c>
      <c r="T26" s="1"/>
      <c r="U26" s="1"/>
      <c r="V26" s="1"/>
      <c r="W26">
        <v>8.5</v>
      </c>
      <c r="X26" s="1">
        <v>8.0399999999999991</v>
      </c>
      <c r="Y26" s="1">
        <v>7.5</v>
      </c>
      <c r="Z26" s="1"/>
      <c r="AC26" s="5">
        <f t="shared" si="3"/>
        <v>0</v>
      </c>
      <c r="AD26" s="5">
        <f t="shared" si="3"/>
        <v>0</v>
      </c>
      <c r="AE26" s="5">
        <f t="shared" si="3"/>
        <v>8.4625000000000004</v>
      </c>
      <c r="AF26" s="5">
        <f t="shared" si="3"/>
        <v>8.0075000000000003</v>
      </c>
      <c r="AG26" s="5">
        <f t="shared" si="3"/>
        <v>7.46</v>
      </c>
      <c r="AH26" s="5">
        <f t="shared" si="5"/>
        <v>8.1837500000000016</v>
      </c>
      <c r="AI26" s="5">
        <f>SUM(F26,L26,S26,Y26,F58,L58,S58,Y58)/8</f>
        <v>7.6352499999999992</v>
      </c>
    </row>
    <row r="27" spans="1:35" x14ac:dyDescent="0.25">
      <c r="A27">
        <v>135</v>
      </c>
      <c r="B27" s="1"/>
      <c r="C27" s="1"/>
      <c r="D27" s="1">
        <v>8.5</v>
      </c>
      <c r="E27" s="1">
        <v>8.06</v>
      </c>
      <c r="F27" s="1">
        <v>7.53</v>
      </c>
      <c r="G27" s="1"/>
      <c r="H27" s="1"/>
      <c r="I27" s="1"/>
      <c r="J27" s="1">
        <v>8.07</v>
      </c>
      <c r="K27" s="1">
        <v>7.63</v>
      </c>
      <c r="L27" s="1">
        <v>7.1</v>
      </c>
      <c r="M27" s="1"/>
      <c r="O27" s="1"/>
      <c r="P27" s="1"/>
      <c r="Q27" s="1">
        <v>8.99</v>
      </c>
      <c r="R27" s="1">
        <v>8.5500000000000007</v>
      </c>
      <c r="S27" s="1">
        <v>8.02</v>
      </c>
      <c r="T27" s="1"/>
      <c r="U27" s="1"/>
      <c r="V27" s="1"/>
      <c r="W27">
        <v>8.57</v>
      </c>
      <c r="X27" s="1">
        <v>8.1300000000000008</v>
      </c>
      <c r="Y27" s="1">
        <v>7.6</v>
      </c>
      <c r="Z27" s="1"/>
      <c r="AC27" s="5">
        <f t="shared" si="3"/>
        <v>0</v>
      </c>
      <c r="AD27" s="5">
        <f t="shared" si="3"/>
        <v>0</v>
      </c>
      <c r="AE27" s="5">
        <f t="shared" si="3"/>
        <v>8.5325000000000006</v>
      </c>
      <c r="AF27" s="5">
        <f t="shared" si="3"/>
        <v>8.0925000000000011</v>
      </c>
      <c r="AG27" s="5">
        <f t="shared" si="3"/>
        <v>7.5625</v>
      </c>
      <c r="AH27" s="5">
        <f t="shared" si="5"/>
        <v>8.2612500000000004</v>
      </c>
      <c r="AI27" s="5">
        <f t="shared" si="4"/>
        <v>7.732499999999999</v>
      </c>
    </row>
    <row r="28" spans="1:35" x14ac:dyDescent="0.25">
      <c r="A28">
        <v>140</v>
      </c>
      <c r="B28" s="1"/>
      <c r="C28" s="1"/>
      <c r="D28" s="1">
        <v>8.56</v>
      </c>
      <c r="E28" s="1">
        <v>8.14</v>
      </c>
      <c r="F28" s="1">
        <v>7.63</v>
      </c>
      <c r="G28" s="1"/>
      <c r="H28" s="1"/>
      <c r="I28" s="1"/>
      <c r="J28" s="1">
        <v>8.15</v>
      </c>
      <c r="K28" s="1">
        <v>7.73</v>
      </c>
      <c r="L28" s="1">
        <v>7.22</v>
      </c>
      <c r="M28" s="1"/>
      <c r="O28" s="1"/>
      <c r="P28" s="1"/>
      <c r="Q28" s="1">
        <v>9.0399999999999991</v>
      </c>
      <c r="R28" s="1">
        <v>8.6199999999999992</v>
      </c>
      <c r="S28" s="1">
        <v>8.11</v>
      </c>
      <c r="T28" s="1"/>
      <c r="U28" s="1"/>
      <c r="V28" s="1"/>
      <c r="W28">
        <v>8.6300000000000008</v>
      </c>
      <c r="X28" s="1">
        <v>8.2100000000000009</v>
      </c>
      <c r="Y28" s="1">
        <v>7.7</v>
      </c>
      <c r="Z28" s="1"/>
      <c r="AC28" s="5">
        <f t="shared" si="3"/>
        <v>0</v>
      </c>
      <c r="AD28" s="5">
        <f t="shared" si="3"/>
        <v>0</v>
      </c>
      <c r="AE28" s="5">
        <f t="shared" si="3"/>
        <v>8.5950000000000006</v>
      </c>
      <c r="AF28" s="5">
        <f t="shared" si="3"/>
        <v>8.1750000000000007</v>
      </c>
      <c r="AG28" s="5">
        <f>SUM(F28,L28,S28,Y28)/4</f>
        <v>7.665</v>
      </c>
      <c r="AH28" s="5">
        <f t="shared" si="5"/>
        <v>8.3350000000000009</v>
      </c>
      <c r="AI28" s="5">
        <f t="shared" si="4"/>
        <v>7.8249999999999993</v>
      </c>
    </row>
    <row r="29" spans="1:35" x14ac:dyDescent="0.25">
      <c r="A29">
        <v>145</v>
      </c>
      <c r="B29" s="1"/>
      <c r="C29" s="1"/>
      <c r="D29" s="1">
        <v>8.6199999999999992</v>
      </c>
      <c r="E29" s="1">
        <v>8.2100000000000009</v>
      </c>
      <c r="F29" s="1">
        <v>7.72</v>
      </c>
      <c r="G29" s="1"/>
      <c r="H29" s="1"/>
      <c r="I29" s="1"/>
      <c r="J29" s="1">
        <v>8.2200000000000006</v>
      </c>
      <c r="K29" s="1">
        <v>7.82</v>
      </c>
      <c r="L29" s="1">
        <v>7.32</v>
      </c>
      <c r="M29" s="1"/>
      <c r="O29" s="1"/>
      <c r="P29" s="1"/>
      <c r="Q29" s="1">
        <v>9.08</v>
      </c>
      <c r="R29" s="1">
        <v>8.68</v>
      </c>
      <c r="S29" s="1">
        <v>8.18</v>
      </c>
      <c r="T29" s="1"/>
      <c r="U29" s="1"/>
      <c r="V29" s="1"/>
      <c r="W29">
        <v>8.69</v>
      </c>
      <c r="X29" s="1">
        <v>8.2799999999999994</v>
      </c>
      <c r="Y29" s="1">
        <v>7.79</v>
      </c>
      <c r="Z29" s="1"/>
      <c r="AC29" s="5">
        <f t="shared" si="3"/>
        <v>0</v>
      </c>
      <c r="AD29" s="5">
        <f t="shared" si="3"/>
        <v>0</v>
      </c>
      <c r="AE29" s="5">
        <f t="shared" si="3"/>
        <v>8.6524999999999999</v>
      </c>
      <c r="AF29" s="5">
        <f t="shared" si="3"/>
        <v>8.2475000000000005</v>
      </c>
      <c r="AG29" s="5">
        <f t="shared" si="3"/>
        <v>7.7524999999999995</v>
      </c>
      <c r="AH29" s="5">
        <f t="shared" si="5"/>
        <v>8.4037500000000005</v>
      </c>
      <c r="AI29" s="5">
        <f t="shared" si="4"/>
        <v>7.9112499999999999</v>
      </c>
    </row>
    <row r="30" spans="1:35" x14ac:dyDescent="0.25">
      <c r="A30">
        <v>150</v>
      </c>
      <c r="B30" s="1"/>
      <c r="C30" s="1"/>
      <c r="D30" s="1">
        <v>8.68</v>
      </c>
      <c r="E30" s="1">
        <v>8.2799999999999994</v>
      </c>
      <c r="F30" s="1">
        <v>7.81</v>
      </c>
      <c r="G30" s="1"/>
      <c r="H30" s="1"/>
      <c r="I30" s="1"/>
      <c r="J30" s="1">
        <v>8.3000000000000007</v>
      </c>
      <c r="K30" s="1">
        <v>7.9</v>
      </c>
      <c r="L30" s="1">
        <v>7.43</v>
      </c>
      <c r="M30" s="1"/>
      <c r="O30" s="1"/>
      <c r="P30" s="1"/>
      <c r="Q30" s="1">
        <v>9.1300000000000008</v>
      </c>
      <c r="R30" s="1">
        <v>8.73</v>
      </c>
      <c r="S30" s="1">
        <v>8.26</v>
      </c>
      <c r="T30" s="1"/>
      <c r="U30" s="1"/>
      <c r="V30" s="1"/>
      <c r="W30">
        <v>8.74</v>
      </c>
      <c r="X30" s="1">
        <v>8.35</v>
      </c>
      <c r="Y30" s="1">
        <v>7.87</v>
      </c>
      <c r="Z30" s="1"/>
      <c r="AC30" s="5">
        <f t="shared" si="3"/>
        <v>0</v>
      </c>
      <c r="AD30" s="5">
        <f t="shared" si="3"/>
        <v>0</v>
      </c>
      <c r="AE30" s="5">
        <f>SUM(D30,J30,Q30,W30)/4</f>
        <v>8.7125000000000004</v>
      </c>
      <c r="AF30" s="5">
        <f>SUM(E30,K30,R30,X30)/4</f>
        <v>8.3149999999999995</v>
      </c>
      <c r="AG30" s="5">
        <f>SUM(F30,L30,S30,Y30)/4</f>
        <v>7.8425000000000002</v>
      </c>
      <c r="AH30" s="5">
        <f t="shared" si="5"/>
        <v>8.4662500000000005</v>
      </c>
      <c r="AI30" s="5">
        <f>SUM(F30,L30,S30,Y30,F62,L62,S62,Y62)/8</f>
        <v>7.9937500000000012</v>
      </c>
    </row>
    <row r="31" spans="1:35" x14ac:dyDescent="0.25"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O31" s="1"/>
      <c r="P31" s="1"/>
      <c r="R31" s="1"/>
      <c r="S31" s="1"/>
      <c r="T31" s="1"/>
      <c r="U31" s="1"/>
      <c r="V31" s="1"/>
      <c r="X31" s="1"/>
      <c r="Y31" s="1"/>
      <c r="Z31" s="1"/>
    </row>
    <row r="32" spans="1:3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R32" s="1"/>
      <c r="S32" s="1"/>
      <c r="T32" s="1"/>
    </row>
    <row r="33" spans="1:26" x14ac:dyDescent="0.25">
      <c r="B33" s="17" t="s">
        <v>28</v>
      </c>
      <c r="C33" s="17"/>
      <c r="D33" s="17"/>
      <c r="E33" s="17"/>
      <c r="F33" s="17"/>
      <c r="G33" s="17"/>
      <c r="H33" s="17" t="s">
        <v>29</v>
      </c>
      <c r="I33" s="17"/>
      <c r="J33" s="17"/>
      <c r="K33" s="17"/>
      <c r="L33" s="17"/>
      <c r="M33" s="17"/>
      <c r="O33" s="17" t="s">
        <v>30</v>
      </c>
      <c r="P33" s="17"/>
      <c r="Q33" s="17"/>
      <c r="R33" s="17"/>
      <c r="S33" s="17"/>
      <c r="T33" s="17"/>
      <c r="U33" s="17" t="s">
        <v>31</v>
      </c>
      <c r="V33" s="17"/>
      <c r="W33" s="17"/>
      <c r="X33" s="17"/>
      <c r="Y33" s="17"/>
      <c r="Z33" s="17"/>
    </row>
    <row r="34" spans="1:26" x14ac:dyDescent="0.25">
      <c r="A34" t="s">
        <v>0</v>
      </c>
      <c r="E34" t="s">
        <v>4</v>
      </c>
      <c r="F34" t="s">
        <v>5</v>
      </c>
      <c r="K34" t="s">
        <v>4</v>
      </c>
      <c r="L34" t="s">
        <v>5</v>
      </c>
      <c r="R34" t="s">
        <v>4</v>
      </c>
      <c r="S34" t="s">
        <v>5</v>
      </c>
      <c r="X34" t="s">
        <v>4</v>
      </c>
      <c r="Y34" t="s">
        <v>5</v>
      </c>
    </row>
    <row r="35" spans="1:26" x14ac:dyDescent="0.25">
      <c r="A35">
        <v>15</v>
      </c>
      <c r="D35" s="1"/>
      <c r="E35" s="1"/>
      <c r="F35" s="1"/>
      <c r="G35" s="1"/>
      <c r="J35" s="1"/>
      <c r="K35" s="1"/>
      <c r="L35" s="1"/>
      <c r="M35" s="1"/>
      <c r="Q35" s="1"/>
      <c r="R35" s="1"/>
      <c r="S35" s="1"/>
      <c r="T35" s="1"/>
      <c r="W35" s="1"/>
      <c r="X35" s="1"/>
      <c r="Y35" s="1"/>
      <c r="Z35" s="1"/>
    </row>
    <row r="36" spans="1:26" x14ac:dyDescent="0.25">
      <c r="A36">
        <v>20</v>
      </c>
      <c r="D36" s="1"/>
      <c r="E36" s="1"/>
      <c r="F36" s="1"/>
      <c r="G36" s="1"/>
      <c r="J36" s="1"/>
      <c r="K36" s="1"/>
      <c r="L36" s="1"/>
      <c r="M36" s="1"/>
      <c r="Q36" s="1"/>
      <c r="R36" s="1"/>
      <c r="S36" s="1"/>
      <c r="T36" s="1"/>
      <c r="W36" s="1"/>
      <c r="X36" s="1"/>
      <c r="Y36" s="1"/>
      <c r="Z36" s="1"/>
    </row>
    <row r="37" spans="1:26" x14ac:dyDescent="0.25">
      <c r="A37">
        <v>25</v>
      </c>
      <c r="D37" s="1"/>
      <c r="E37" s="1"/>
      <c r="F37" s="1"/>
      <c r="G37" s="1"/>
      <c r="J37" s="1"/>
      <c r="K37" s="1"/>
      <c r="L37" s="1"/>
      <c r="M37" s="1"/>
      <c r="Q37" s="1"/>
      <c r="R37" s="1"/>
      <c r="S37" s="1"/>
      <c r="T37" s="1"/>
      <c r="W37" s="1"/>
      <c r="X37" s="1"/>
      <c r="Y37" s="1"/>
      <c r="Z37" s="1"/>
    </row>
    <row r="38" spans="1:26" x14ac:dyDescent="0.25">
      <c r="A38">
        <v>30</v>
      </c>
      <c r="D38" s="1"/>
      <c r="E38" s="1"/>
      <c r="F38" s="1"/>
      <c r="G38" s="1"/>
      <c r="J38" s="1"/>
      <c r="K38" s="1"/>
      <c r="L38" s="1"/>
      <c r="M38" s="1"/>
      <c r="Q38" s="1"/>
      <c r="R38" s="1"/>
      <c r="S38" s="1"/>
      <c r="T38" s="1"/>
      <c r="W38" s="1"/>
      <c r="X38" s="1"/>
      <c r="Y38" s="1"/>
      <c r="Z38" s="1"/>
    </row>
    <row r="39" spans="1:26" x14ac:dyDescent="0.25">
      <c r="A39">
        <v>35</v>
      </c>
      <c r="D39" s="1"/>
      <c r="E39" s="1"/>
      <c r="F39" s="1"/>
      <c r="G39" s="1"/>
      <c r="J39" s="1"/>
      <c r="K39" s="1"/>
      <c r="L39" s="1"/>
      <c r="M39" s="1"/>
      <c r="Q39" s="1"/>
      <c r="R39" s="1"/>
      <c r="S39" s="1"/>
      <c r="T39" s="1"/>
      <c r="W39" s="1"/>
      <c r="X39" s="1"/>
      <c r="Y39" s="1"/>
      <c r="Z39" s="1"/>
    </row>
    <row r="40" spans="1:26" x14ac:dyDescent="0.25">
      <c r="A40">
        <v>40</v>
      </c>
      <c r="D40" s="1"/>
      <c r="E40" s="1"/>
      <c r="F40" s="1"/>
      <c r="G40" s="1"/>
      <c r="J40" s="1"/>
      <c r="K40" s="1"/>
      <c r="L40" s="1"/>
      <c r="M40" s="1"/>
      <c r="Q40" s="1"/>
      <c r="R40" s="1"/>
      <c r="S40" s="1"/>
      <c r="T40" s="1"/>
      <c r="W40" s="1"/>
      <c r="X40" s="1"/>
      <c r="Y40" s="1"/>
      <c r="Z40" s="1"/>
    </row>
    <row r="41" spans="1:26" x14ac:dyDescent="0.25">
      <c r="A41">
        <v>45</v>
      </c>
      <c r="D41" s="1"/>
      <c r="E41" s="1"/>
      <c r="F41" s="1"/>
      <c r="G41" s="1"/>
      <c r="J41" s="1"/>
      <c r="K41" s="1"/>
      <c r="L41" s="1"/>
      <c r="M41" s="1"/>
      <c r="Q41" s="1"/>
      <c r="R41" s="1"/>
      <c r="S41" s="1"/>
      <c r="T41" s="1"/>
      <c r="W41" s="1"/>
      <c r="X41" s="1"/>
      <c r="Y41" s="1"/>
      <c r="Z41" s="1"/>
    </row>
    <row r="42" spans="1:26" x14ac:dyDescent="0.25">
      <c r="A42">
        <v>50</v>
      </c>
      <c r="D42" s="1"/>
      <c r="E42" s="1"/>
      <c r="F42" s="1"/>
      <c r="G42" s="1"/>
      <c r="J42" s="1"/>
      <c r="K42" s="1"/>
      <c r="L42" s="1"/>
      <c r="M42" s="1"/>
      <c r="Q42" s="1"/>
      <c r="R42" s="1"/>
      <c r="S42" s="1"/>
      <c r="T42" s="1"/>
      <c r="W42" s="1"/>
      <c r="X42" s="1"/>
      <c r="Y42" s="1"/>
      <c r="Z42" s="1"/>
    </row>
    <row r="43" spans="1:26" x14ac:dyDescent="0.25">
      <c r="A43">
        <v>55</v>
      </c>
      <c r="D43" s="1"/>
      <c r="E43" s="1"/>
      <c r="F43" s="1"/>
      <c r="G43" s="1"/>
      <c r="J43" s="1"/>
      <c r="K43" s="1"/>
      <c r="L43" s="1"/>
      <c r="M43" s="1"/>
      <c r="Q43" s="1"/>
      <c r="R43" s="1"/>
      <c r="S43" s="1"/>
      <c r="T43" s="1"/>
      <c r="W43" s="1"/>
      <c r="X43" s="1"/>
      <c r="Y43" s="1"/>
      <c r="Z43" s="1"/>
    </row>
    <row r="44" spans="1:26" x14ac:dyDescent="0.25">
      <c r="A44">
        <v>60</v>
      </c>
      <c r="D44" s="1"/>
      <c r="E44" s="1">
        <v>7.61</v>
      </c>
      <c r="F44" s="1">
        <v>6.42</v>
      </c>
      <c r="G44" s="1"/>
      <c r="J44" s="1"/>
      <c r="K44" s="1">
        <v>6.65</v>
      </c>
      <c r="L44" s="1">
        <v>5.46</v>
      </c>
      <c r="M44" s="1"/>
      <c r="Q44" s="1"/>
      <c r="R44" s="1">
        <v>8.73</v>
      </c>
      <c r="S44" s="1">
        <v>7.54</v>
      </c>
      <c r="T44" s="1"/>
      <c r="W44" s="1"/>
      <c r="X44" s="1">
        <v>7.77</v>
      </c>
      <c r="Y44" s="1">
        <v>6.58</v>
      </c>
      <c r="Z44" s="1"/>
    </row>
    <row r="45" spans="1:26" x14ac:dyDescent="0.25">
      <c r="A45">
        <v>65</v>
      </c>
      <c r="D45" s="1"/>
      <c r="E45" s="1">
        <v>7.57</v>
      </c>
      <c r="F45" s="1">
        <v>6.47</v>
      </c>
      <c r="G45" s="1"/>
      <c r="J45" s="1"/>
      <c r="K45" s="1">
        <v>6.68</v>
      </c>
      <c r="L45" s="1">
        <v>5.58</v>
      </c>
      <c r="M45" s="1"/>
      <c r="Q45" s="1"/>
      <c r="R45" s="1">
        <v>8.6</v>
      </c>
      <c r="S45" s="1">
        <v>7.5</v>
      </c>
      <c r="T45" s="1"/>
      <c r="W45" s="1"/>
      <c r="X45" s="1">
        <v>7.71</v>
      </c>
      <c r="Y45" s="1">
        <v>6.61</v>
      </c>
      <c r="Z45" s="1"/>
    </row>
    <row r="46" spans="1:26" x14ac:dyDescent="0.25">
      <c r="A46">
        <v>70</v>
      </c>
      <c r="D46" s="1"/>
      <c r="E46" s="1">
        <v>7.55</v>
      </c>
      <c r="F46" s="1">
        <v>6.53</v>
      </c>
      <c r="G46" s="1"/>
      <c r="J46" s="1"/>
      <c r="K46" s="1">
        <v>6.73</v>
      </c>
      <c r="L46" s="1">
        <v>5.71</v>
      </c>
      <c r="M46" s="1"/>
      <c r="Q46" s="1"/>
      <c r="R46" s="1">
        <v>8.51</v>
      </c>
      <c r="S46" s="1">
        <v>7.49</v>
      </c>
      <c r="T46" s="1"/>
      <c r="W46" s="1"/>
      <c r="X46" s="1">
        <v>7.69</v>
      </c>
      <c r="Y46" s="1">
        <v>6.67</v>
      </c>
      <c r="Z46" s="1"/>
    </row>
    <row r="47" spans="1:26" x14ac:dyDescent="0.25">
      <c r="A47">
        <v>75</v>
      </c>
      <c r="D47" s="1"/>
      <c r="E47" s="1">
        <v>7.57</v>
      </c>
      <c r="F47" s="1">
        <v>6.62</v>
      </c>
      <c r="G47" s="1"/>
      <c r="J47" s="1"/>
      <c r="K47" s="1">
        <v>6.8</v>
      </c>
      <c r="L47" s="1">
        <v>5.85</v>
      </c>
      <c r="M47" s="1"/>
      <c r="Q47" s="1"/>
      <c r="R47" s="1">
        <v>8.4600000000000009</v>
      </c>
      <c r="S47" s="1">
        <v>7.51</v>
      </c>
      <c r="T47" s="1"/>
      <c r="W47" s="1"/>
      <c r="X47" s="1">
        <v>7.69</v>
      </c>
      <c r="Y47" s="1">
        <v>6.74</v>
      </c>
      <c r="Z47" s="1"/>
    </row>
    <row r="48" spans="1:26" x14ac:dyDescent="0.25">
      <c r="A48">
        <v>80</v>
      </c>
      <c r="D48" s="1"/>
      <c r="E48" s="1">
        <v>7.6</v>
      </c>
      <c r="F48" s="1">
        <v>6.71</v>
      </c>
      <c r="G48" s="1"/>
      <c r="J48" s="1"/>
      <c r="K48" s="1">
        <v>6.88</v>
      </c>
      <c r="L48" s="1">
        <v>5.99</v>
      </c>
      <c r="M48" s="1"/>
      <c r="Q48" s="1"/>
      <c r="R48" s="1">
        <v>8.44</v>
      </c>
      <c r="S48" s="1">
        <v>7.55</v>
      </c>
      <c r="T48" s="1"/>
      <c r="W48" s="1"/>
      <c r="X48" s="1">
        <v>7.72</v>
      </c>
      <c r="Y48" s="1">
        <v>6.83</v>
      </c>
      <c r="Z48" s="1"/>
    </row>
    <row r="49" spans="1:26" x14ac:dyDescent="0.25">
      <c r="A49">
        <v>85</v>
      </c>
      <c r="D49" s="1"/>
      <c r="E49" s="1">
        <v>7.65</v>
      </c>
      <c r="F49" s="1">
        <v>6.81</v>
      </c>
      <c r="G49" s="1"/>
      <c r="J49" s="1"/>
      <c r="K49" s="1">
        <v>6.98</v>
      </c>
      <c r="L49" s="1">
        <v>6.14</v>
      </c>
      <c r="M49" s="1"/>
      <c r="Q49" s="1"/>
      <c r="R49" s="1">
        <v>8.44</v>
      </c>
      <c r="S49" s="1">
        <v>7.6</v>
      </c>
      <c r="T49" s="1"/>
      <c r="W49" s="1"/>
      <c r="X49" s="1">
        <v>7.76</v>
      </c>
      <c r="Y49" s="1">
        <v>6.92</v>
      </c>
      <c r="Z49" s="1"/>
    </row>
    <row r="50" spans="1:26" x14ac:dyDescent="0.25">
      <c r="A50">
        <v>90</v>
      </c>
      <c r="D50" s="1"/>
      <c r="E50" s="1">
        <v>7.71</v>
      </c>
      <c r="F50" s="1">
        <v>6.92</v>
      </c>
      <c r="G50" s="1"/>
      <c r="J50" s="1"/>
      <c r="K50" s="1">
        <v>7.07</v>
      </c>
      <c r="L50" s="1">
        <v>6.28</v>
      </c>
      <c r="M50" s="1"/>
      <c r="Q50" s="1"/>
      <c r="R50" s="1">
        <v>8.4600000000000009</v>
      </c>
      <c r="S50" s="1">
        <v>7.67</v>
      </c>
      <c r="T50" s="1"/>
      <c r="W50" s="1"/>
      <c r="X50" s="1">
        <v>7.82</v>
      </c>
      <c r="Y50" s="1">
        <v>7.03</v>
      </c>
      <c r="Z50" s="1"/>
    </row>
    <row r="51" spans="1:26" x14ac:dyDescent="0.25">
      <c r="A51">
        <v>95</v>
      </c>
      <c r="D51" s="1"/>
      <c r="E51" s="1">
        <v>7.78</v>
      </c>
      <c r="F51" s="1">
        <v>7.03</v>
      </c>
      <c r="G51" s="1"/>
      <c r="J51" s="1"/>
      <c r="K51" s="1">
        <v>7.18</v>
      </c>
      <c r="L51" s="1">
        <v>6.43</v>
      </c>
      <c r="M51" s="1"/>
      <c r="Q51" s="1"/>
      <c r="R51" s="1">
        <v>8.49</v>
      </c>
      <c r="S51" s="1">
        <v>7.74</v>
      </c>
      <c r="T51" s="1"/>
      <c r="W51" s="1"/>
      <c r="X51" s="1">
        <v>7.88</v>
      </c>
      <c r="Y51" s="1">
        <v>7.13</v>
      </c>
      <c r="Z51" s="1"/>
    </row>
    <row r="52" spans="1:26" x14ac:dyDescent="0.25">
      <c r="A52">
        <v>100</v>
      </c>
      <c r="D52" s="1"/>
      <c r="E52" s="1">
        <v>7.86</v>
      </c>
      <c r="F52" s="1">
        <v>7.14</v>
      </c>
      <c r="G52" s="1"/>
      <c r="J52" s="1"/>
      <c r="K52" s="1">
        <v>7.28</v>
      </c>
      <c r="L52" s="1">
        <v>6.57</v>
      </c>
      <c r="M52" s="1"/>
      <c r="Q52" s="1"/>
      <c r="R52" s="1">
        <v>8.5299999999999994</v>
      </c>
      <c r="S52" s="1">
        <v>7.81</v>
      </c>
      <c r="T52" s="1"/>
      <c r="W52" s="1"/>
      <c r="X52" s="1">
        <v>7.95</v>
      </c>
      <c r="Y52" s="1">
        <v>7.24</v>
      </c>
      <c r="Z52" s="1"/>
    </row>
    <row r="53" spans="1:26" x14ac:dyDescent="0.25">
      <c r="A53">
        <v>105</v>
      </c>
      <c r="D53" s="1"/>
      <c r="E53" s="1">
        <v>7.93</v>
      </c>
      <c r="F53" s="1">
        <v>7.25</v>
      </c>
      <c r="G53" s="1"/>
      <c r="J53" s="1"/>
      <c r="K53" s="1">
        <v>7.38</v>
      </c>
      <c r="L53" s="1">
        <v>6.71</v>
      </c>
      <c r="M53" s="1"/>
      <c r="Q53" s="1"/>
      <c r="R53" s="1">
        <v>8.57</v>
      </c>
      <c r="S53" s="1">
        <v>7.89</v>
      </c>
      <c r="T53" s="1"/>
      <c r="W53" s="1"/>
      <c r="X53" s="1">
        <v>8.02</v>
      </c>
      <c r="Y53" s="1">
        <v>7.34</v>
      </c>
      <c r="Z53" s="1"/>
    </row>
    <row r="54" spans="1:26" x14ac:dyDescent="0.25">
      <c r="A54">
        <v>110</v>
      </c>
      <c r="D54" s="1"/>
      <c r="E54" s="1">
        <v>8.01</v>
      </c>
      <c r="F54" s="1">
        <v>7.36</v>
      </c>
      <c r="G54" s="1"/>
      <c r="J54" s="1"/>
      <c r="K54" s="1">
        <v>7.49</v>
      </c>
      <c r="L54" s="1">
        <v>6.84</v>
      </c>
      <c r="M54" s="1"/>
      <c r="Q54" s="1"/>
      <c r="R54" s="1">
        <v>8.6199999999999992</v>
      </c>
      <c r="S54" s="1">
        <v>7.97</v>
      </c>
      <c r="T54" s="1"/>
      <c r="W54" s="1"/>
      <c r="X54" s="1">
        <v>8.1</v>
      </c>
      <c r="Y54" s="1">
        <v>7.45</v>
      </c>
      <c r="Z54" s="1"/>
    </row>
    <row r="55" spans="1:26" x14ac:dyDescent="0.25">
      <c r="A55">
        <v>115</v>
      </c>
      <c r="D55" s="1"/>
      <c r="E55" s="1">
        <v>8.09</v>
      </c>
      <c r="F55" s="1">
        <v>7.47</v>
      </c>
      <c r="G55" s="1"/>
      <c r="J55" s="1"/>
      <c r="K55" s="1">
        <v>7.59</v>
      </c>
      <c r="L55" s="1">
        <v>6.97</v>
      </c>
      <c r="M55" s="1"/>
      <c r="Q55" s="1"/>
      <c r="R55" s="1">
        <v>8.67</v>
      </c>
      <c r="S55" s="1">
        <v>8.0500000000000007</v>
      </c>
      <c r="T55" s="1"/>
      <c r="W55" s="1"/>
      <c r="X55" s="1">
        <v>8.17</v>
      </c>
      <c r="Y55" s="1">
        <v>7.55</v>
      </c>
      <c r="Z55" s="1"/>
    </row>
    <row r="56" spans="1:26" x14ac:dyDescent="0.25">
      <c r="A56">
        <v>120</v>
      </c>
      <c r="D56" s="1"/>
      <c r="E56" s="1">
        <v>8.17</v>
      </c>
      <c r="F56" s="1">
        <v>7.58</v>
      </c>
      <c r="G56" s="1"/>
      <c r="J56" s="1"/>
      <c r="K56" s="1">
        <v>7.69</v>
      </c>
      <c r="L56" s="1">
        <v>7.1</v>
      </c>
      <c r="M56" s="1"/>
      <c r="Q56" s="1"/>
      <c r="R56" s="1">
        <v>8.73</v>
      </c>
      <c r="S56" s="1">
        <v>8.1300000000000008</v>
      </c>
      <c r="T56" s="1"/>
      <c r="W56" s="1"/>
      <c r="X56" s="1">
        <v>8.25</v>
      </c>
      <c r="Y56" s="1">
        <v>7.65</v>
      </c>
      <c r="Z56" s="1"/>
    </row>
    <row r="57" spans="1:26" x14ac:dyDescent="0.25">
      <c r="A57">
        <v>125</v>
      </c>
      <c r="D57" s="1"/>
      <c r="E57" s="1">
        <v>5.25</v>
      </c>
      <c r="F57" s="1">
        <v>7.68</v>
      </c>
      <c r="G57" s="1"/>
      <c r="J57" s="1"/>
      <c r="K57" s="1">
        <v>7.79</v>
      </c>
      <c r="L57" s="1">
        <v>7.22</v>
      </c>
      <c r="M57" s="1"/>
      <c r="Q57" s="1"/>
      <c r="R57" s="1">
        <v>8.7799999999999994</v>
      </c>
      <c r="S57" s="1">
        <v>8.2100000000000009</v>
      </c>
      <c r="T57" s="1"/>
      <c r="W57" s="1"/>
      <c r="X57" s="1">
        <v>8.32</v>
      </c>
      <c r="Y57" s="1">
        <v>7.75</v>
      </c>
      <c r="Z57" s="1"/>
    </row>
    <row r="58" spans="1:26" x14ac:dyDescent="0.25">
      <c r="A58">
        <v>130</v>
      </c>
      <c r="D58" s="1"/>
      <c r="E58" s="1">
        <v>8.32</v>
      </c>
      <c r="F58" s="1">
        <v>7.77</v>
      </c>
      <c r="G58" s="1"/>
      <c r="J58" s="1"/>
      <c r="K58" s="1">
        <v>7.88</v>
      </c>
      <c r="L58" s="1">
        <v>7.33</v>
      </c>
      <c r="M58" s="1"/>
      <c r="Q58" s="1"/>
      <c r="R58" s="1">
        <v>8.84</v>
      </c>
      <c r="S58" s="1">
        <v>8.2899999999999991</v>
      </c>
      <c r="T58" s="1"/>
      <c r="W58" s="1"/>
      <c r="X58" s="1">
        <v>8.4</v>
      </c>
      <c r="Y58" s="1">
        <v>7.8520000000000003</v>
      </c>
      <c r="Z58" s="1"/>
    </row>
    <row r="59" spans="1:26" x14ac:dyDescent="0.25">
      <c r="A59">
        <v>135</v>
      </c>
      <c r="D59" s="1"/>
      <c r="E59" s="1">
        <v>8.4</v>
      </c>
      <c r="F59" s="1">
        <v>7.87</v>
      </c>
      <c r="G59" s="1"/>
      <c r="J59" s="1"/>
      <c r="K59" s="1">
        <v>7.97</v>
      </c>
      <c r="L59" s="1">
        <v>7.44</v>
      </c>
      <c r="M59" s="1"/>
      <c r="Q59" s="1"/>
      <c r="R59" s="1">
        <v>8.89</v>
      </c>
      <c r="S59" s="1">
        <v>8.36</v>
      </c>
      <c r="T59" s="1"/>
      <c r="W59" s="1"/>
      <c r="X59" s="1">
        <v>8.4600000000000009</v>
      </c>
      <c r="Y59" s="1">
        <v>7.94</v>
      </c>
      <c r="Z59" s="1"/>
    </row>
    <row r="60" spans="1:26" x14ac:dyDescent="0.25">
      <c r="A60">
        <v>140</v>
      </c>
      <c r="D60" s="1"/>
      <c r="E60" s="1">
        <v>8.4600000000000009</v>
      </c>
      <c r="F60" s="1">
        <v>7.95</v>
      </c>
      <c r="G60" s="1"/>
      <c r="J60" s="1"/>
      <c r="K60" s="1">
        <v>8.0500000000000007</v>
      </c>
      <c r="L60" s="1">
        <v>7.54</v>
      </c>
      <c r="M60" s="1"/>
      <c r="Q60" s="1"/>
      <c r="R60" s="1">
        <v>8.94</v>
      </c>
      <c r="S60" s="1">
        <v>8.43</v>
      </c>
      <c r="T60" s="1"/>
      <c r="W60" s="1"/>
      <c r="X60" s="1">
        <v>8.5299999999999994</v>
      </c>
      <c r="Y60" s="1">
        <v>8.02</v>
      </c>
      <c r="Z60" s="1"/>
    </row>
    <row r="61" spans="1:26" x14ac:dyDescent="0.25">
      <c r="A61">
        <v>145</v>
      </c>
      <c r="D61" s="1"/>
      <c r="E61" s="1">
        <v>8.5299999999999994</v>
      </c>
      <c r="F61" s="1">
        <v>8.0399999999999991</v>
      </c>
      <c r="G61" s="1"/>
      <c r="J61" s="1"/>
      <c r="K61" s="1">
        <v>8.1300000000000008</v>
      </c>
      <c r="L61" s="1">
        <v>7.64</v>
      </c>
      <c r="M61" s="1"/>
      <c r="Q61" s="1"/>
      <c r="R61" s="1">
        <v>8.99</v>
      </c>
      <c r="S61" s="1">
        <v>8.5</v>
      </c>
      <c r="T61" s="1"/>
      <c r="W61" s="1"/>
      <c r="X61" s="1">
        <v>8.59</v>
      </c>
      <c r="Y61" s="1">
        <v>8.1</v>
      </c>
      <c r="Z61" s="1"/>
    </row>
    <row r="62" spans="1:26" x14ac:dyDescent="0.25">
      <c r="A62">
        <v>150</v>
      </c>
      <c r="D62" s="1"/>
      <c r="E62" s="1">
        <v>8.59</v>
      </c>
      <c r="F62" s="1">
        <v>8.11</v>
      </c>
      <c r="G62" s="1"/>
      <c r="J62" s="1"/>
      <c r="K62" s="1">
        <v>8.1999999999999993</v>
      </c>
      <c r="L62" s="1">
        <v>7.73</v>
      </c>
      <c r="M62" s="1"/>
      <c r="Q62" s="1"/>
      <c r="R62" s="1">
        <v>9.0299999999999994</v>
      </c>
      <c r="S62" s="1">
        <v>8.56</v>
      </c>
      <c r="T62" s="1"/>
      <c r="W62" s="1"/>
      <c r="X62" s="1">
        <v>8.65</v>
      </c>
      <c r="Y62" s="1">
        <v>8.18</v>
      </c>
      <c r="Z62" s="1"/>
    </row>
  </sheetData>
  <mergeCells count="10">
    <mergeCell ref="AC1:AI1"/>
    <mergeCell ref="AH2:AI2"/>
    <mergeCell ref="B33:G33"/>
    <mergeCell ref="H33:M33"/>
    <mergeCell ref="O33:T33"/>
    <mergeCell ref="U33:Z33"/>
    <mergeCell ref="B1:G1"/>
    <mergeCell ref="H1:M1"/>
    <mergeCell ref="O1:T1"/>
    <mergeCell ref="U1:Z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5F0B-076B-4E10-B1C1-2CEF220C7EF8}">
  <dimension ref="A1:AI62"/>
  <sheetViews>
    <sheetView zoomScale="55" zoomScaleNormal="55" workbookViewId="0">
      <selection activeCell="AD45" sqref="AD45:AD46"/>
    </sheetView>
  </sheetViews>
  <sheetFormatPr baseColWidth="10" defaultRowHeight="15" x14ac:dyDescent="0.25"/>
  <sheetData>
    <row r="1" spans="1:35" x14ac:dyDescent="0.25">
      <c r="B1" s="17" t="s">
        <v>13</v>
      </c>
      <c r="C1" s="17"/>
      <c r="D1" s="17"/>
      <c r="E1" s="17"/>
      <c r="F1" s="17"/>
      <c r="G1" s="17"/>
      <c r="H1" s="17" t="s">
        <v>14</v>
      </c>
      <c r="I1" s="17"/>
      <c r="J1" s="17"/>
      <c r="K1" s="17"/>
      <c r="L1" s="17"/>
      <c r="M1" s="17"/>
      <c r="O1" s="17" t="s">
        <v>15</v>
      </c>
      <c r="P1" s="17"/>
      <c r="Q1" s="17"/>
      <c r="R1" s="17"/>
      <c r="S1" s="17"/>
      <c r="T1" s="17"/>
      <c r="U1" s="17" t="s">
        <v>16</v>
      </c>
      <c r="V1" s="17"/>
      <c r="W1" s="17"/>
      <c r="X1" s="17"/>
      <c r="Y1" s="17"/>
      <c r="Z1" s="17"/>
      <c r="AC1" s="19" t="s">
        <v>17</v>
      </c>
      <c r="AD1" s="19"/>
      <c r="AE1" s="19"/>
      <c r="AF1" s="19"/>
      <c r="AG1" s="19"/>
      <c r="AH1" s="19"/>
      <c r="AI1" s="19"/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19" t="s">
        <v>18</v>
      </c>
      <c r="AI2" s="19"/>
    </row>
    <row r="3" spans="1:35" x14ac:dyDescent="0.25">
      <c r="A3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>
        <v>20.49</v>
      </c>
      <c r="P3" s="1"/>
      <c r="Q3" s="1"/>
      <c r="R3" s="1"/>
      <c r="S3" s="1"/>
      <c r="T3" s="1"/>
      <c r="U3" s="1">
        <v>16.61</v>
      </c>
      <c r="V3" s="1"/>
      <c r="W3" s="1"/>
      <c r="X3" s="1"/>
      <c r="Y3" s="1"/>
      <c r="Z3" s="1"/>
      <c r="AC3" s="3">
        <f>SUM(B3,H3,O3,U3)/2</f>
        <v>18.549999999999997</v>
      </c>
      <c r="AD3" s="3">
        <f>SUM(C3,I3,P3,V3)</f>
        <v>0</v>
      </c>
      <c r="AE3" s="3">
        <f>SUM(D3,J3,Q3,W3)</f>
        <v>0</v>
      </c>
      <c r="AF3" s="3">
        <f>SUM(E3,K3,R3,X3)</f>
        <v>0</v>
      </c>
      <c r="AG3" s="3">
        <f t="shared" ref="AF3:AG7" si="0">SUM(F3,L3,S3,Y3)</f>
        <v>0</v>
      </c>
      <c r="AH3" s="3" t="s">
        <v>4</v>
      </c>
      <c r="AI3" s="2" t="s">
        <v>5</v>
      </c>
    </row>
    <row r="4" spans="1:35" x14ac:dyDescent="0.25">
      <c r="A4">
        <v>20</v>
      </c>
      <c r="B4" s="1">
        <v>12.58</v>
      </c>
      <c r="C4" s="1"/>
      <c r="D4" s="1"/>
      <c r="E4" s="1"/>
      <c r="F4" s="1"/>
      <c r="G4" s="1"/>
      <c r="H4" s="1">
        <v>9.67</v>
      </c>
      <c r="I4" s="1"/>
      <c r="J4" s="1"/>
      <c r="K4" s="1"/>
      <c r="L4" s="1"/>
      <c r="M4" s="1"/>
      <c r="O4" s="1">
        <v>15.96</v>
      </c>
      <c r="P4" s="1">
        <v>17.82</v>
      </c>
      <c r="Q4" s="1"/>
      <c r="R4" s="1"/>
      <c r="S4" s="1"/>
      <c r="T4" s="1"/>
      <c r="U4" s="1">
        <v>13.06</v>
      </c>
      <c r="V4" s="1">
        <v>14.91</v>
      </c>
      <c r="W4" s="1"/>
      <c r="X4" s="1"/>
      <c r="Y4" s="1"/>
      <c r="Z4" s="1"/>
      <c r="AC4" s="3">
        <f>SUM(B4,H4,O4,U4)/4</f>
        <v>12.817500000000001</v>
      </c>
      <c r="AD4" s="3">
        <f>SUM(C4,I4,P4,V4)/2</f>
        <v>16.365000000000002</v>
      </c>
      <c r="AE4" s="3">
        <f t="shared" ref="AE4:AE7" si="1">SUM(D4,J4,Q4,W4)</f>
        <v>0</v>
      </c>
      <c r="AF4" s="3">
        <f t="shared" si="0"/>
        <v>0</v>
      </c>
      <c r="AG4" s="3">
        <f t="shared" si="0"/>
        <v>0</v>
      </c>
      <c r="AH4" s="3"/>
      <c r="AI4" s="2"/>
    </row>
    <row r="5" spans="1:35" x14ac:dyDescent="0.25">
      <c r="A5">
        <v>25</v>
      </c>
      <c r="B5" s="1">
        <v>10.67</v>
      </c>
      <c r="C5" s="1">
        <v>12.15</v>
      </c>
      <c r="D5" s="1"/>
      <c r="E5" s="1"/>
      <c r="F5" s="1"/>
      <c r="G5" s="1"/>
      <c r="H5" s="1">
        <v>8.34</v>
      </c>
      <c r="I5" s="1">
        <v>9.82</v>
      </c>
      <c r="J5" s="1"/>
      <c r="K5" s="1"/>
      <c r="L5" s="1"/>
      <c r="M5" s="1"/>
      <c r="O5" s="1">
        <v>13.37</v>
      </c>
      <c r="P5" s="1">
        <v>14.85</v>
      </c>
      <c r="Q5" s="1"/>
      <c r="R5" s="1"/>
      <c r="S5" s="1"/>
      <c r="T5" s="1"/>
      <c r="U5" s="1">
        <v>11.05</v>
      </c>
      <c r="V5" s="1">
        <v>12.53</v>
      </c>
      <c r="W5" s="1"/>
      <c r="X5" s="1"/>
      <c r="Y5" s="1"/>
      <c r="Z5" s="1"/>
      <c r="AC5" s="3">
        <f>SUM(B5,H5,O5,U5)/4</f>
        <v>10.857499999999998</v>
      </c>
      <c r="AD5" s="3">
        <f t="shared" ref="AD5:AE20" si="2">SUM(C5,I5,P5,V5)/4</f>
        <v>12.3375</v>
      </c>
      <c r="AE5" s="3">
        <f t="shared" si="1"/>
        <v>0</v>
      </c>
      <c r="AF5" s="3">
        <f t="shared" si="0"/>
        <v>0</v>
      </c>
      <c r="AG5" s="3">
        <f t="shared" si="0"/>
        <v>0</v>
      </c>
      <c r="AH5" s="3"/>
      <c r="AI5" s="2"/>
    </row>
    <row r="6" spans="1:35" x14ac:dyDescent="0.25">
      <c r="A6">
        <v>30</v>
      </c>
      <c r="B6" s="1">
        <v>9.49</v>
      </c>
      <c r="C6" s="1">
        <v>10.72</v>
      </c>
      <c r="D6" s="1"/>
      <c r="E6" s="1"/>
      <c r="F6" s="1"/>
      <c r="G6" s="1"/>
      <c r="H6" s="1">
        <v>7.55</v>
      </c>
      <c r="I6" s="1">
        <v>8.7799999999999994</v>
      </c>
      <c r="J6" s="1"/>
      <c r="K6" s="1"/>
      <c r="L6" s="1"/>
      <c r="M6" s="1"/>
      <c r="O6" s="1">
        <v>11.74</v>
      </c>
      <c r="P6" s="1">
        <v>12.98</v>
      </c>
      <c r="Q6" s="1"/>
      <c r="R6" s="1"/>
      <c r="S6" s="1"/>
      <c r="T6" s="1"/>
      <c r="U6" s="1">
        <v>9.81</v>
      </c>
      <c r="V6" s="1">
        <v>11.04</v>
      </c>
      <c r="W6" s="1"/>
      <c r="X6" s="1"/>
      <c r="Y6" s="1"/>
      <c r="Z6" s="1"/>
      <c r="AC6" s="3">
        <f t="shared" ref="AC6:AE21" si="3">SUM(B6,H6,O6,U6)/4</f>
        <v>9.6475000000000009</v>
      </c>
      <c r="AD6" s="3">
        <f t="shared" si="2"/>
        <v>10.88</v>
      </c>
      <c r="AE6" s="3">
        <f t="shared" si="1"/>
        <v>0</v>
      </c>
      <c r="AF6" s="3">
        <f t="shared" si="0"/>
        <v>0</v>
      </c>
      <c r="AG6" s="3">
        <f t="shared" si="0"/>
        <v>0</v>
      </c>
      <c r="AH6" s="3"/>
      <c r="AI6" s="2"/>
    </row>
    <row r="7" spans="1:35" x14ac:dyDescent="0.25">
      <c r="A7">
        <v>35</v>
      </c>
      <c r="B7" s="1">
        <v>8.73</v>
      </c>
      <c r="C7" s="1">
        <v>9.7899999999999991</v>
      </c>
      <c r="D7" s="1"/>
      <c r="E7" s="1"/>
      <c r="F7" s="1"/>
      <c r="G7" s="1"/>
      <c r="H7" s="1">
        <v>7.07</v>
      </c>
      <c r="I7" s="1">
        <v>8.1300000000000008</v>
      </c>
      <c r="J7" s="1"/>
      <c r="K7" s="1"/>
      <c r="L7" s="1"/>
      <c r="M7" s="1"/>
      <c r="O7" s="1">
        <v>10.66</v>
      </c>
      <c r="P7" s="1">
        <v>11.72</v>
      </c>
      <c r="Q7" s="1"/>
      <c r="R7" s="1"/>
      <c r="S7" s="1"/>
      <c r="T7" s="1"/>
      <c r="U7" s="1">
        <v>9</v>
      </c>
      <c r="V7" s="1">
        <v>10.06</v>
      </c>
      <c r="W7" s="1"/>
      <c r="X7" s="1"/>
      <c r="Y7" s="1"/>
      <c r="Z7" s="1"/>
      <c r="AC7" s="3">
        <f t="shared" si="3"/>
        <v>8.8650000000000002</v>
      </c>
      <c r="AD7" s="3">
        <f t="shared" si="2"/>
        <v>9.9250000000000007</v>
      </c>
      <c r="AE7" s="3">
        <f t="shared" si="1"/>
        <v>0</v>
      </c>
      <c r="AF7" s="3">
        <f t="shared" si="0"/>
        <v>0</v>
      </c>
      <c r="AG7" s="3">
        <f t="shared" si="0"/>
        <v>0</v>
      </c>
      <c r="AH7" s="3"/>
      <c r="AI7" s="2"/>
    </row>
    <row r="8" spans="1:35" x14ac:dyDescent="0.25">
      <c r="A8">
        <v>40</v>
      </c>
      <c r="B8" s="1">
        <v>8.23</v>
      </c>
      <c r="C8" s="1">
        <v>9.16</v>
      </c>
      <c r="D8" s="1">
        <v>8.89</v>
      </c>
      <c r="E8" s="1"/>
      <c r="F8" s="1"/>
      <c r="G8" s="1"/>
      <c r="H8" s="1">
        <v>6.78</v>
      </c>
      <c r="I8" s="1">
        <v>7.7</v>
      </c>
      <c r="J8" s="1">
        <v>7.44</v>
      </c>
      <c r="K8" s="1"/>
      <c r="L8" s="1"/>
      <c r="M8" s="1"/>
      <c r="O8" s="1">
        <v>9.92</v>
      </c>
      <c r="P8" s="1">
        <v>10.85</v>
      </c>
      <c r="Q8" s="1">
        <v>10.58</v>
      </c>
      <c r="R8" s="1"/>
      <c r="S8" s="1"/>
      <c r="T8" s="1"/>
      <c r="U8" s="1">
        <v>8.4700000000000006</v>
      </c>
      <c r="V8" s="1">
        <v>9.39</v>
      </c>
      <c r="W8" s="1">
        <v>9.1300000000000008</v>
      </c>
      <c r="Y8" s="1"/>
      <c r="Z8" s="1"/>
      <c r="AC8" s="3">
        <f t="shared" si="3"/>
        <v>8.35</v>
      </c>
      <c r="AD8" s="3">
        <f t="shared" si="2"/>
        <v>9.2750000000000004</v>
      </c>
      <c r="AE8" s="3">
        <f>SUM(D8,J8,Q8,W8)/4</f>
        <v>9.0100000000000016</v>
      </c>
      <c r="AF8" s="3">
        <f t="shared" ref="AF8:AG23" si="4">SUM(E8,K8,R8,X8)/4</f>
        <v>0</v>
      </c>
      <c r="AG8" s="3">
        <f t="shared" si="4"/>
        <v>0</v>
      </c>
      <c r="AH8" s="3"/>
      <c r="AI8" s="2"/>
    </row>
    <row r="9" spans="1:35" x14ac:dyDescent="0.25">
      <c r="A9">
        <v>45</v>
      </c>
      <c r="B9" s="1">
        <v>7.9</v>
      </c>
      <c r="C9" s="1">
        <v>8.7200000000000006</v>
      </c>
      <c r="D9" s="1">
        <v>8.49</v>
      </c>
      <c r="E9" s="1"/>
      <c r="F9" s="1"/>
      <c r="G9" s="1"/>
      <c r="H9" s="1">
        <v>6.61</v>
      </c>
      <c r="I9" s="1">
        <v>7.43</v>
      </c>
      <c r="J9" s="1">
        <v>7.19</v>
      </c>
      <c r="K9" s="1"/>
      <c r="L9" s="1"/>
      <c r="M9" s="1"/>
      <c r="O9" s="1">
        <v>9.4</v>
      </c>
      <c r="P9" s="1">
        <v>10.23</v>
      </c>
      <c r="Q9" s="1">
        <v>9.99</v>
      </c>
      <c r="R9" s="1"/>
      <c r="S9" s="1"/>
      <c r="T9" s="1"/>
      <c r="U9" s="1">
        <v>8.11</v>
      </c>
      <c r="V9" s="1">
        <v>8.93</v>
      </c>
      <c r="W9" s="1">
        <v>8.6999999999999993</v>
      </c>
      <c r="Y9" s="1"/>
      <c r="Z9" s="1"/>
      <c r="AC9" s="3">
        <f t="shared" si="3"/>
        <v>8.0050000000000008</v>
      </c>
      <c r="AD9" s="3">
        <f t="shared" si="2"/>
        <v>8.8275000000000006</v>
      </c>
      <c r="AE9" s="3">
        <f>SUM(D9,J9,Q9,W9)/4</f>
        <v>8.5925000000000011</v>
      </c>
      <c r="AF9" s="3">
        <f t="shared" si="4"/>
        <v>0</v>
      </c>
      <c r="AG9" s="3">
        <f t="shared" si="4"/>
        <v>0</v>
      </c>
      <c r="AH9" s="3"/>
      <c r="AI9" s="2"/>
    </row>
    <row r="10" spans="1:35" x14ac:dyDescent="0.25">
      <c r="A10">
        <v>50</v>
      </c>
      <c r="B10" s="1">
        <v>7.68</v>
      </c>
      <c r="C10" s="1">
        <v>8.42</v>
      </c>
      <c r="D10" s="1">
        <v>8.2100000000000009</v>
      </c>
      <c r="E10" s="1"/>
      <c r="F10" s="1"/>
      <c r="G10" s="1"/>
      <c r="H10" s="1">
        <v>6.52</v>
      </c>
      <c r="I10" s="1">
        <v>7.26</v>
      </c>
      <c r="J10" s="1">
        <v>7.05</v>
      </c>
      <c r="K10" s="1"/>
      <c r="L10" s="1"/>
      <c r="M10" s="1"/>
      <c r="O10" s="1">
        <v>9.0399999999999991</v>
      </c>
      <c r="P10" s="1">
        <v>9.7799999999999994</v>
      </c>
      <c r="Q10" s="1">
        <v>9.57</v>
      </c>
      <c r="R10" s="1"/>
      <c r="S10" s="1"/>
      <c r="T10" s="1"/>
      <c r="U10" s="1">
        <v>7.87</v>
      </c>
      <c r="V10" s="1">
        <v>8.61</v>
      </c>
      <c r="W10" s="1">
        <v>8.4</v>
      </c>
      <c r="Y10" s="1"/>
      <c r="Z10" s="1"/>
      <c r="AC10" s="3">
        <f t="shared" si="3"/>
        <v>7.7774999999999999</v>
      </c>
      <c r="AD10" s="3">
        <f t="shared" si="2"/>
        <v>8.5175000000000001</v>
      </c>
      <c r="AE10" s="3">
        <f>SUM(D10,J10,Q10,W10)/4</f>
        <v>8.307500000000001</v>
      </c>
      <c r="AF10" s="3">
        <f>SUM(E10,K10,R10,X10)/4</f>
        <v>0</v>
      </c>
      <c r="AG10" s="3">
        <f t="shared" si="4"/>
        <v>0</v>
      </c>
      <c r="AH10" s="3"/>
      <c r="AI10" s="2"/>
    </row>
    <row r="11" spans="1:35" x14ac:dyDescent="0.25">
      <c r="A11">
        <v>55</v>
      </c>
      <c r="B11" s="1">
        <v>7.55</v>
      </c>
      <c r="C11" s="1">
        <v>8.2200000000000006</v>
      </c>
      <c r="D11" s="1">
        <v>8.0299999999999994</v>
      </c>
      <c r="E11" s="1">
        <v>6.95</v>
      </c>
      <c r="F11" s="1">
        <v>5.63</v>
      </c>
      <c r="G11" s="1"/>
      <c r="H11" s="1">
        <v>6.49</v>
      </c>
      <c r="I11" s="1">
        <v>7.17</v>
      </c>
      <c r="J11" s="1">
        <v>6.97</v>
      </c>
      <c r="K11" s="1">
        <v>5.89</v>
      </c>
      <c r="L11" s="1">
        <v>4.58</v>
      </c>
      <c r="M11" s="1"/>
      <c r="O11" s="1">
        <v>8.7799999999999994</v>
      </c>
      <c r="P11" s="1">
        <v>9.4499999999999993</v>
      </c>
      <c r="Q11" s="1">
        <v>9.26</v>
      </c>
      <c r="R11" s="1">
        <v>8.18</v>
      </c>
      <c r="S11" s="1">
        <v>6.86</v>
      </c>
      <c r="T11" s="1"/>
      <c r="U11" s="1">
        <v>7.72</v>
      </c>
      <c r="V11" s="1">
        <v>8.4</v>
      </c>
      <c r="W11" s="1">
        <v>8.1999999999999993</v>
      </c>
      <c r="X11" s="1">
        <v>7.12</v>
      </c>
      <c r="Y11" s="1">
        <v>5.81</v>
      </c>
      <c r="Z11" s="1"/>
      <c r="AC11" s="3">
        <f t="shared" si="3"/>
        <v>7.6349999999999998</v>
      </c>
      <c r="AD11" s="3">
        <f t="shared" si="2"/>
        <v>8.31</v>
      </c>
      <c r="AE11" s="3">
        <f>SUM(D11,J11,Q11,W11)/4</f>
        <v>8.1149999999999984</v>
      </c>
      <c r="AF11" s="3">
        <f>SUM(E11,K11,R11,X11)/4</f>
        <v>7.0350000000000001</v>
      </c>
      <c r="AG11" s="3">
        <f t="shared" si="4"/>
        <v>5.72</v>
      </c>
      <c r="AH11" s="3"/>
      <c r="AI11" s="2"/>
    </row>
    <row r="12" spans="1:35" x14ac:dyDescent="0.25">
      <c r="A12">
        <v>60</v>
      </c>
      <c r="B12" s="1">
        <v>7.48</v>
      </c>
      <c r="C12" s="1">
        <v>8.1</v>
      </c>
      <c r="D12" s="1">
        <v>7.92</v>
      </c>
      <c r="E12" s="1">
        <v>6.92</v>
      </c>
      <c r="F12" s="1">
        <v>5.72</v>
      </c>
      <c r="G12" s="1"/>
      <c r="H12" s="1">
        <v>6.51</v>
      </c>
      <c r="I12" s="1">
        <v>7.13</v>
      </c>
      <c r="J12" s="1">
        <v>6.95</v>
      </c>
      <c r="K12" s="1">
        <v>5.95</v>
      </c>
      <c r="L12" s="1">
        <v>4.75</v>
      </c>
      <c r="M12" s="1"/>
      <c r="O12" s="1">
        <v>8.61</v>
      </c>
      <c r="P12" s="1">
        <v>9.2200000000000006</v>
      </c>
      <c r="Q12" s="1">
        <v>9.0500000000000007</v>
      </c>
      <c r="R12" s="1">
        <v>8.0500000000000007</v>
      </c>
      <c r="S12" s="1">
        <v>6.85</v>
      </c>
      <c r="T12" s="1"/>
      <c r="U12" s="1">
        <v>7.64</v>
      </c>
      <c r="V12" s="1">
        <v>8.25</v>
      </c>
      <c r="W12" s="1">
        <v>8.08</v>
      </c>
      <c r="X12" s="1">
        <v>7.08</v>
      </c>
      <c r="Y12" s="1">
        <v>5.88</v>
      </c>
      <c r="Z12" s="1"/>
      <c r="AC12" s="3">
        <f t="shared" si="3"/>
        <v>7.5600000000000005</v>
      </c>
      <c r="AD12" s="3">
        <f t="shared" si="2"/>
        <v>8.1750000000000007</v>
      </c>
      <c r="AE12" s="3">
        <f>SUM(D12,J12,Q12,W12)/4</f>
        <v>8</v>
      </c>
      <c r="AF12" s="3">
        <f>SUM(E12,K12,R12,X12)/4</f>
        <v>7</v>
      </c>
      <c r="AG12" s="3">
        <f t="shared" si="4"/>
        <v>5.8</v>
      </c>
      <c r="AH12" s="3">
        <f t="shared" ref="AH12:AI27" si="5">SUM(E12,K12,R12,X12,E44,K44,R44,X44)/8</f>
        <v>7.3849999999999998</v>
      </c>
      <c r="AI12" s="3">
        <f t="shared" si="5"/>
        <v>6.1849999999999987</v>
      </c>
    </row>
    <row r="13" spans="1:35" x14ac:dyDescent="0.25">
      <c r="A13">
        <v>65</v>
      </c>
      <c r="B13" s="1">
        <v>7.45</v>
      </c>
      <c r="C13" s="1">
        <v>8.02</v>
      </c>
      <c r="D13" s="1">
        <v>7.86</v>
      </c>
      <c r="E13" s="1">
        <v>6.94</v>
      </c>
      <c r="F13" s="1">
        <v>5.83</v>
      </c>
      <c r="G13" s="1"/>
      <c r="H13" s="1">
        <v>6.55</v>
      </c>
      <c r="I13" s="1">
        <v>7.12</v>
      </c>
      <c r="J13" s="1">
        <v>6.96</v>
      </c>
      <c r="K13" s="1">
        <v>6.04</v>
      </c>
      <c r="L13" s="1">
        <v>4.93</v>
      </c>
      <c r="M13" s="1"/>
      <c r="O13" s="1">
        <v>8.49</v>
      </c>
      <c r="P13" s="1">
        <v>9.06</v>
      </c>
      <c r="Q13" s="1">
        <v>8.9</v>
      </c>
      <c r="R13" s="1">
        <v>7.98</v>
      </c>
      <c r="S13" s="1">
        <v>6.87</v>
      </c>
      <c r="T13" s="1"/>
      <c r="U13" s="1">
        <v>7.59</v>
      </c>
      <c r="V13" s="1">
        <v>8.16</v>
      </c>
      <c r="W13" s="1">
        <v>8</v>
      </c>
      <c r="X13" s="1">
        <v>7.08</v>
      </c>
      <c r="Y13" s="1">
        <v>5.97</v>
      </c>
      <c r="Z13" s="1"/>
      <c r="AC13" s="3">
        <f t="shared" si="3"/>
        <v>7.5200000000000005</v>
      </c>
      <c r="AD13" s="3">
        <f t="shared" si="2"/>
        <v>8.09</v>
      </c>
      <c r="AE13" s="3">
        <f t="shared" si="2"/>
        <v>7.93</v>
      </c>
      <c r="AF13" s="3">
        <f t="shared" si="4"/>
        <v>7.01</v>
      </c>
      <c r="AG13" s="3">
        <f t="shared" si="4"/>
        <v>5.8999999999999995</v>
      </c>
      <c r="AH13" s="3">
        <f t="shared" si="5"/>
        <v>7.3637499999999996</v>
      </c>
      <c r="AI13" s="3">
        <f t="shared" si="5"/>
        <v>6.2537499999999993</v>
      </c>
    </row>
    <row r="14" spans="1:35" x14ac:dyDescent="0.25">
      <c r="A14">
        <v>70</v>
      </c>
      <c r="B14" s="1"/>
      <c r="C14" s="1">
        <v>7.98</v>
      </c>
      <c r="D14" s="1">
        <v>7.83</v>
      </c>
      <c r="E14" s="1">
        <v>6.98</v>
      </c>
      <c r="F14" s="1">
        <v>5.95</v>
      </c>
      <c r="G14" s="1"/>
      <c r="H14" s="1"/>
      <c r="I14" s="1">
        <v>7.15</v>
      </c>
      <c r="J14" s="1">
        <v>7</v>
      </c>
      <c r="K14" s="1">
        <v>6.14</v>
      </c>
      <c r="L14" s="1">
        <v>5.1100000000000003</v>
      </c>
      <c r="M14" s="1"/>
      <c r="O14" s="1"/>
      <c r="P14" s="1">
        <v>8.9499999999999993</v>
      </c>
      <c r="Q14" s="1">
        <v>8.8000000000000007</v>
      </c>
      <c r="R14" s="1">
        <v>7.94</v>
      </c>
      <c r="S14" s="1">
        <v>6.91</v>
      </c>
      <c r="T14" s="1"/>
      <c r="U14" s="1"/>
      <c r="V14" s="1">
        <v>8.1199999999999992</v>
      </c>
      <c r="W14" s="1">
        <v>7.96</v>
      </c>
      <c r="X14" s="1">
        <v>7.11</v>
      </c>
      <c r="Y14" s="1">
        <v>6.08</v>
      </c>
      <c r="Z14" s="1"/>
      <c r="AC14" s="3">
        <f t="shared" si="3"/>
        <v>0</v>
      </c>
      <c r="AD14" s="3">
        <f t="shared" si="2"/>
        <v>8.0499999999999989</v>
      </c>
      <c r="AE14" s="3">
        <f t="shared" si="2"/>
        <v>7.8975000000000009</v>
      </c>
      <c r="AF14" s="3">
        <f t="shared" si="4"/>
        <v>7.0425000000000004</v>
      </c>
      <c r="AG14" s="3">
        <f t="shared" si="4"/>
        <v>6.0124999999999993</v>
      </c>
      <c r="AH14" s="3">
        <f t="shared" si="5"/>
        <v>7.3712499999999999</v>
      </c>
      <c r="AI14" s="3">
        <f t="shared" si="5"/>
        <v>6.3412500000000005</v>
      </c>
    </row>
    <row r="15" spans="1:35" x14ac:dyDescent="0.25">
      <c r="A15">
        <v>75</v>
      </c>
      <c r="B15" s="1"/>
      <c r="C15" s="1">
        <v>7.97</v>
      </c>
      <c r="D15" s="1">
        <v>7.83</v>
      </c>
      <c r="E15" s="1">
        <v>7.04</v>
      </c>
      <c r="F15" s="1">
        <v>6.07</v>
      </c>
      <c r="G15" s="1"/>
      <c r="H15" s="1"/>
      <c r="I15" s="1">
        <v>7.2</v>
      </c>
      <c r="J15" s="1">
        <v>7.06</v>
      </c>
      <c r="K15" s="1">
        <v>6.26</v>
      </c>
      <c r="L15" s="1">
        <v>5.3</v>
      </c>
      <c r="M15" s="1"/>
      <c r="O15" s="1"/>
      <c r="P15" s="1">
        <v>8.8699999999999992</v>
      </c>
      <c r="Q15" s="1">
        <v>8.73</v>
      </c>
      <c r="R15" s="1">
        <v>7.94</v>
      </c>
      <c r="S15" s="1">
        <v>6.98</v>
      </c>
      <c r="T15" s="1"/>
      <c r="U15" s="1"/>
      <c r="V15" s="1">
        <v>8.1</v>
      </c>
      <c r="W15" s="1">
        <v>7.96</v>
      </c>
      <c r="X15" s="1">
        <v>7.16</v>
      </c>
      <c r="Y15" s="1">
        <v>6.2</v>
      </c>
      <c r="Z15" s="1"/>
      <c r="AC15" s="3">
        <f t="shared" si="3"/>
        <v>0</v>
      </c>
      <c r="AD15" s="3">
        <f t="shared" si="2"/>
        <v>8.0350000000000001</v>
      </c>
      <c r="AE15" s="3">
        <f t="shared" si="2"/>
        <v>7.8950000000000005</v>
      </c>
      <c r="AF15" s="3">
        <f t="shared" si="4"/>
        <v>7.1000000000000005</v>
      </c>
      <c r="AG15" s="3">
        <f t="shared" si="4"/>
        <v>6.1375000000000002</v>
      </c>
      <c r="AH15" s="3">
        <f t="shared" si="5"/>
        <v>7.40625</v>
      </c>
      <c r="AI15" s="3">
        <f>SUM(F15,L15,S15,Y15,F47,L47,S47,Y47)/8</f>
        <v>6.4437500000000014</v>
      </c>
    </row>
    <row r="16" spans="1:35" x14ac:dyDescent="0.25">
      <c r="A16">
        <v>80</v>
      </c>
      <c r="B16" s="1"/>
      <c r="C16" s="1">
        <v>7.99</v>
      </c>
      <c r="D16" s="1">
        <v>7.86</v>
      </c>
      <c r="E16" s="1">
        <v>7.11</v>
      </c>
      <c r="F16" s="1">
        <v>6.21</v>
      </c>
      <c r="G16" s="1"/>
      <c r="H16" s="1"/>
      <c r="I16" s="1">
        <v>7.26</v>
      </c>
      <c r="J16" s="1">
        <v>7.13</v>
      </c>
      <c r="K16" s="1">
        <v>6.38</v>
      </c>
      <c r="L16" s="1">
        <v>5.48</v>
      </c>
      <c r="M16" s="1"/>
      <c r="O16" s="1"/>
      <c r="P16" s="1">
        <v>8.83</v>
      </c>
      <c r="Q16" s="1">
        <v>8.6999999999999993</v>
      </c>
      <c r="R16" s="1">
        <v>7.95</v>
      </c>
      <c r="S16" s="1">
        <v>7.05</v>
      </c>
      <c r="T16" s="1"/>
      <c r="U16" s="1"/>
      <c r="V16" s="1">
        <v>8.11</v>
      </c>
      <c r="W16" s="1">
        <v>7.97</v>
      </c>
      <c r="X16" s="1">
        <v>7.23</v>
      </c>
      <c r="Y16" s="1">
        <v>6.33</v>
      </c>
      <c r="Z16" s="1"/>
      <c r="AC16" s="3">
        <f t="shared" si="3"/>
        <v>0</v>
      </c>
      <c r="AD16" s="3">
        <f t="shared" si="2"/>
        <v>8.0474999999999994</v>
      </c>
      <c r="AE16" s="3">
        <f t="shared" si="2"/>
        <v>7.9149999999999991</v>
      </c>
      <c r="AF16" s="3">
        <f t="shared" si="4"/>
        <v>7.1675000000000004</v>
      </c>
      <c r="AG16" s="3">
        <f t="shared" si="4"/>
        <v>6.2675000000000001</v>
      </c>
      <c r="AH16" s="3">
        <f t="shared" si="5"/>
        <v>7.4550000000000001</v>
      </c>
      <c r="AI16" s="3">
        <f>SUM(F16,L16,S16,Y16,F48,L48,S48,Y48)/8</f>
        <v>6.5550000000000006</v>
      </c>
    </row>
    <row r="17" spans="1:35" x14ac:dyDescent="0.25">
      <c r="A17">
        <v>85</v>
      </c>
      <c r="B17" s="1"/>
      <c r="C17" s="1">
        <v>8.02</v>
      </c>
      <c r="D17" s="1">
        <v>7.9</v>
      </c>
      <c r="E17" s="1">
        <v>7.19</v>
      </c>
      <c r="F17" s="1">
        <v>6.34</v>
      </c>
      <c r="G17" s="1"/>
      <c r="H17" s="1"/>
      <c r="I17" s="1">
        <v>7.34</v>
      </c>
      <c r="J17" s="1">
        <v>7.21</v>
      </c>
      <c r="K17" s="1">
        <v>6.51</v>
      </c>
      <c r="L17" s="1">
        <v>5.66</v>
      </c>
      <c r="M17" s="1"/>
      <c r="O17" s="1"/>
      <c r="P17" s="1">
        <v>8.82</v>
      </c>
      <c r="Q17" s="1">
        <v>8.69</v>
      </c>
      <c r="R17" s="1">
        <v>7.99</v>
      </c>
      <c r="S17" s="1">
        <v>7.14</v>
      </c>
      <c r="T17" s="1"/>
      <c r="U17" s="1"/>
      <c r="V17" s="1">
        <v>8.1300000000000008</v>
      </c>
      <c r="W17" s="1">
        <v>8.01</v>
      </c>
      <c r="X17" s="1">
        <v>7.3</v>
      </c>
      <c r="Y17" s="1">
        <v>6.46</v>
      </c>
      <c r="Z17" s="1"/>
      <c r="AC17" s="3">
        <f t="shared" si="3"/>
        <v>0</v>
      </c>
      <c r="AD17" s="3">
        <f t="shared" si="2"/>
        <v>8.0775000000000006</v>
      </c>
      <c r="AE17" s="3">
        <f t="shared" si="2"/>
        <v>7.9524999999999988</v>
      </c>
      <c r="AF17" s="3">
        <f t="shared" si="4"/>
        <v>7.2474999999999996</v>
      </c>
      <c r="AG17" s="3">
        <f t="shared" si="4"/>
        <v>6.4</v>
      </c>
      <c r="AH17" s="3">
        <f t="shared" si="5"/>
        <v>7.5187499999999998</v>
      </c>
      <c r="AI17" s="3">
        <f t="shared" si="5"/>
        <v>6.6712500000000006</v>
      </c>
    </row>
    <row r="18" spans="1:35" x14ac:dyDescent="0.25">
      <c r="A18">
        <v>90</v>
      </c>
      <c r="B18" s="1"/>
      <c r="C18" s="1">
        <v>8.07</v>
      </c>
      <c r="D18" s="1">
        <v>7.95</v>
      </c>
      <c r="E18" s="1">
        <v>7.28</v>
      </c>
      <c r="F18" s="1">
        <v>6.48</v>
      </c>
      <c r="G18" s="1"/>
      <c r="H18" s="1"/>
      <c r="I18" s="1">
        <v>7.42</v>
      </c>
      <c r="J18" s="1">
        <v>7.3</v>
      </c>
      <c r="K18" s="1">
        <v>6.64</v>
      </c>
      <c r="L18" s="1">
        <v>5.84</v>
      </c>
      <c r="M18" s="1"/>
      <c r="O18" s="1"/>
      <c r="P18" s="1">
        <v>8.82</v>
      </c>
      <c r="Q18" s="1">
        <v>8.6999999999999993</v>
      </c>
      <c r="R18" s="1">
        <v>8.0399999999999991</v>
      </c>
      <c r="S18" s="1">
        <v>7.23</v>
      </c>
      <c r="T18" s="1"/>
      <c r="U18" s="1"/>
      <c r="V18" s="1">
        <v>8.17</v>
      </c>
      <c r="W18" s="1">
        <v>8.0500000000000007</v>
      </c>
      <c r="X18" s="1">
        <v>7.39</v>
      </c>
      <c r="Y18" s="1">
        <v>6.59</v>
      </c>
      <c r="Z18" s="1"/>
      <c r="AC18" s="3">
        <f t="shared" si="3"/>
        <v>0</v>
      </c>
      <c r="AD18" s="3">
        <f t="shared" si="2"/>
        <v>8.120000000000001</v>
      </c>
      <c r="AE18" s="3">
        <f t="shared" si="2"/>
        <v>8</v>
      </c>
      <c r="AF18" s="3">
        <f t="shared" si="4"/>
        <v>7.3375000000000004</v>
      </c>
      <c r="AG18" s="3">
        <f t="shared" si="4"/>
        <v>6.5350000000000001</v>
      </c>
      <c r="AH18" s="3">
        <f t="shared" si="5"/>
        <v>7.5937499999999991</v>
      </c>
      <c r="AI18" s="3">
        <f t="shared" si="5"/>
        <v>6.7912500000000007</v>
      </c>
    </row>
    <row r="19" spans="1:35" x14ac:dyDescent="0.25">
      <c r="A19">
        <v>95</v>
      </c>
      <c r="B19" s="1"/>
      <c r="C19" s="1">
        <v>8.1199999999999992</v>
      </c>
      <c r="D19" s="1">
        <v>8.01</v>
      </c>
      <c r="E19" s="1">
        <v>7.38</v>
      </c>
      <c r="F19" s="1">
        <v>6.62</v>
      </c>
      <c r="G19" s="1"/>
      <c r="H19" s="1"/>
      <c r="I19" s="1">
        <v>7.51</v>
      </c>
      <c r="J19" s="1">
        <v>7.4</v>
      </c>
      <c r="K19" s="1">
        <v>6.77</v>
      </c>
      <c r="L19" s="1">
        <v>6.01</v>
      </c>
      <c r="M19" s="1"/>
      <c r="O19" s="1"/>
      <c r="P19" s="1">
        <v>8.83</v>
      </c>
      <c r="Q19" s="1">
        <v>8.7200000000000006</v>
      </c>
      <c r="R19" s="1">
        <v>8.09</v>
      </c>
      <c r="S19" s="1">
        <v>7.33</v>
      </c>
      <c r="T19" s="1"/>
      <c r="U19" s="1"/>
      <c r="V19" s="1">
        <v>8.2200000000000006</v>
      </c>
      <c r="W19" s="1">
        <v>8.11</v>
      </c>
      <c r="X19" s="1">
        <v>7.48</v>
      </c>
      <c r="Y19" s="1">
        <v>6.72</v>
      </c>
      <c r="Z19" s="1"/>
      <c r="AC19" s="3">
        <f t="shared" si="3"/>
        <v>0</v>
      </c>
      <c r="AD19" s="3">
        <f t="shared" si="2"/>
        <v>8.17</v>
      </c>
      <c r="AE19" s="3">
        <f t="shared" si="2"/>
        <v>8.06</v>
      </c>
      <c r="AF19" s="3">
        <f t="shared" si="4"/>
        <v>7.43</v>
      </c>
      <c r="AG19" s="3">
        <f t="shared" si="4"/>
        <v>6.67</v>
      </c>
      <c r="AH19" s="3">
        <f t="shared" si="5"/>
        <v>7.6712499999999997</v>
      </c>
      <c r="AI19" s="3">
        <f t="shared" si="5"/>
        <v>6.9125000000000005</v>
      </c>
    </row>
    <row r="20" spans="1:35" x14ac:dyDescent="0.25">
      <c r="A20">
        <v>100</v>
      </c>
      <c r="B20" s="1"/>
      <c r="C20" s="1">
        <v>8.18</v>
      </c>
      <c r="D20" s="1">
        <v>8.08</v>
      </c>
      <c r="E20" s="1">
        <v>7.48</v>
      </c>
      <c r="F20" s="1">
        <v>6.76</v>
      </c>
      <c r="G20" s="1"/>
      <c r="H20" s="1"/>
      <c r="I20" s="1">
        <v>7.6</v>
      </c>
      <c r="J20" s="1">
        <v>7.49</v>
      </c>
      <c r="K20" s="1">
        <v>6.9</v>
      </c>
      <c r="L20" s="1">
        <v>6.18</v>
      </c>
      <c r="M20" s="1"/>
      <c r="O20" s="1"/>
      <c r="P20" s="1">
        <v>8.86</v>
      </c>
      <c r="Q20" s="1">
        <v>8.75</v>
      </c>
      <c r="R20" s="1">
        <v>8.15</v>
      </c>
      <c r="S20" s="1">
        <v>7.43</v>
      </c>
      <c r="T20" s="1"/>
      <c r="U20" s="1"/>
      <c r="V20" s="1">
        <v>8.2799999999999994</v>
      </c>
      <c r="W20" s="1">
        <v>8.17</v>
      </c>
      <c r="X20" s="1">
        <v>7.57</v>
      </c>
      <c r="Y20" s="1">
        <v>6.85</v>
      </c>
      <c r="Z20" s="1"/>
      <c r="AC20" s="3">
        <f t="shared" si="3"/>
        <v>0</v>
      </c>
      <c r="AD20" s="3">
        <f t="shared" si="2"/>
        <v>8.23</v>
      </c>
      <c r="AE20" s="3">
        <f t="shared" si="2"/>
        <v>8.1225000000000005</v>
      </c>
      <c r="AF20" s="3">
        <f t="shared" si="4"/>
        <v>7.5250000000000004</v>
      </c>
      <c r="AG20" s="3">
        <f t="shared" si="4"/>
        <v>6.8049999999999997</v>
      </c>
      <c r="AH20" s="3">
        <f t="shared" si="5"/>
        <v>7.7562499999999996</v>
      </c>
      <c r="AI20" s="3">
        <f t="shared" si="5"/>
        <v>7.0350000000000001</v>
      </c>
    </row>
    <row r="21" spans="1:35" x14ac:dyDescent="0.25">
      <c r="A21">
        <v>105</v>
      </c>
      <c r="B21" s="1"/>
      <c r="C21" s="1"/>
      <c r="D21" s="1">
        <v>8.15</v>
      </c>
      <c r="E21" s="1">
        <v>7.58</v>
      </c>
      <c r="F21" s="1">
        <v>6.89</v>
      </c>
      <c r="G21" s="1"/>
      <c r="H21" s="1"/>
      <c r="I21" s="1"/>
      <c r="J21" s="1">
        <v>7.59</v>
      </c>
      <c r="K21" s="1">
        <v>7.02</v>
      </c>
      <c r="L21" s="1">
        <v>6.34</v>
      </c>
      <c r="M21" s="1"/>
      <c r="O21" s="1"/>
      <c r="P21" s="1"/>
      <c r="Q21" s="1">
        <v>8.7899999999999991</v>
      </c>
      <c r="R21" s="1">
        <v>8.2200000000000006</v>
      </c>
      <c r="S21" s="1">
        <v>7.54</v>
      </c>
      <c r="T21" s="1"/>
      <c r="U21" s="1"/>
      <c r="V21" s="1"/>
      <c r="W21" s="1">
        <v>8.24</v>
      </c>
      <c r="X21" s="1">
        <v>7.67</v>
      </c>
      <c r="Y21" s="1">
        <v>6.98</v>
      </c>
      <c r="Z21" s="1"/>
      <c r="AC21" s="3">
        <f t="shared" si="3"/>
        <v>0</v>
      </c>
      <c r="AD21" s="3">
        <f t="shared" si="3"/>
        <v>0</v>
      </c>
      <c r="AE21" s="3">
        <f t="shared" si="3"/>
        <v>8.1925000000000008</v>
      </c>
      <c r="AF21" s="3">
        <f>SUM(E21,K21,R21,X21)/4</f>
        <v>7.6225000000000005</v>
      </c>
      <c r="AG21" s="3">
        <f t="shared" si="4"/>
        <v>6.9375</v>
      </c>
      <c r="AH21" s="3">
        <f t="shared" si="5"/>
        <v>7.8425000000000011</v>
      </c>
      <c r="AI21" s="3">
        <f t="shared" si="5"/>
        <v>7.15625</v>
      </c>
    </row>
    <row r="22" spans="1:35" x14ac:dyDescent="0.25">
      <c r="A22">
        <v>110</v>
      </c>
      <c r="B22" s="1"/>
      <c r="D22" s="1">
        <v>8.2200000000000006</v>
      </c>
      <c r="E22" s="1">
        <v>7.68</v>
      </c>
      <c r="F22" s="1">
        <v>7.02</v>
      </c>
      <c r="G22" s="1"/>
      <c r="H22" s="1"/>
      <c r="I22" s="1"/>
      <c r="J22" s="1">
        <v>7.69</v>
      </c>
      <c r="K22" s="1">
        <v>7.15</v>
      </c>
      <c r="L22" s="1">
        <v>6.49</v>
      </c>
      <c r="M22" s="1"/>
      <c r="O22" s="1"/>
      <c r="P22" s="1"/>
      <c r="Q22" s="1">
        <v>8.84</v>
      </c>
      <c r="R22" s="1">
        <v>8.2899999999999991</v>
      </c>
      <c r="S22" s="1">
        <v>7.64</v>
      </c>
      <c r="T22" s="1"/>
      <c r="U22" s="1"/>
      <c r="V22" s="1"/>
      <c r="W22" s="1">
        <v>8.31</v>
      </c>
      <c r="X22" s="1">
        <v>7.76</v>
      </c>
      <c r="Y22" s="1">
        <v>7.11</v>
      </c>
      <c r="Z22" s="1"/>
      <c r="AC22" s="3">
        <f t="shared" ref="AC22:AG30" si="6">SUM(B22,H22,O22,U22)/4</f>
        <v>0</v>
      </c>
      <c r="AD22" s="3">
        <f t="shared" si="6"/>
        <v>0</v>
      </c>
      <c r="AE22" s="3">
        <f t="shared" si="6"/>
        <v>8.2650000000000006</v>
      </c>
      <c r="AF22" s="3">
        <f t="shared" si="4"/>
        <v>7.7199999999999989</v>
      </c>
      <c r="AG22" s="3">
        <f t="shared" si="4"/>
        <v>7.0649999999999995</v>
      </c>
      <c r="AH22" s="3">
        <f t="shared" si="5"/>
        <v>7.93</v>
      </c>
      <c r="AI22" s="3">
        <f t="shared" si="5"/>
        <v>7.2750000000000004</v>
      </c>
    </row>
    <row r="23" spans="1:35" x14ac:dyDescent="0.25">
      <c r="A23">
        <v>115</v>
      </c>
      <c r="B23" s="1"/>
      <c r="C23" s="1"/>
      <c r="D23" s="1">
        <v>8.3000000000000007</v>
      </c>
      <c r="E23" s="1">
        <v>7.78</v>
      </c>
      <c r="F23" s="1">
        <v>7.15</v>
      </c>
      <c r="G23" s="1"/>
      <c r="H23" s="1"/>
      <c r="I23" s="1"/>
      <c r="J23" s="1">
        <v>7.79</v>
      </c>
      <c r="K23" s="1">
        <v>7.27</v>
      </c>
      <c r="L23" s="1">
        <v>6.64</v>
      </c>
      <c r="M23" s="1"/>
      <c r="O23" s="1"/>
      <c r="P23" s="1"/>
      <c r="Q23" s="1">
        <v>8.8800000000000008</v>
      </c>
      <c r="R23" s="1">
        <v>8.36</v>
      </c>
      <c r="S23" s="1">
        <v>7.74</v>
      </c>
      <c r="T23" s="1"/>
      <c r="U23" s="1"/>
      <c r="V23" s="1"/>
      <c r="W23" s="1">
        <v>8.3800000000000008</v>
      </c>
      <c r="X23" s="1">
        <v>7.86</v>
      </c>
      <c r="Y23" s="1">
        <v>7.23</v>
      </c>
      <c r="Z23" s="1"/>
      <c r="AC23" s="3">
        <f t="shared" si="6"/>
        <v>0</v>
      </c>
      <c r="AD23" s="3">
        <f t="shared" si="6"/>
        <v>0</v>
      </c>
      <c r="AE23" s="3">
        <f>SUM(D23,J23,Q23,W23)/4</f>
        <v>8.3375000000000004</v>
      </c>
      <c r="AF23" s="3">
        <f t="shared" si="4"/>
        <v>7.8174999999999999</v>
      </c>
      <c r="AG23" s="3">
        <f t="shared" si="4"/>
        <v>7.19</v>
      </c>
      <c r="AH23" s="3">
        <f t="shared" si="5"/>
        <v>8.0175000000000001</v>
      </c>
      <c r="AI23" s="3">
        <f t="shared" si="5"/>
        <v>7.3900000000000006</v>
      </c>
    </row>
    <row r="24" spans="1:35" x14ac:dyDescent="0.25">
      <c r="A24">
        <v>120</v>
      </c>
      <c r="B24" s="1"/>
      <c r="C24" s="1"/>
      <c r="D24" s="1">
        <v>8.3699999999999992</v>
      </c>
      <c r="E24" s="1">
        <v>7.87</v>
      </c>
      <c r="F24" s="1">
        <v>7.27</v>
      </c>
      <c r="G24" s="1"/>
      <c r="H24" s="1"/>
      <c r="I24" s="1"/>
      <c r="J24" s="1">
        <v>7.89</v>
      </c>
      <c r="K24" s="1">
        <v>7.39</v>
      </c>
      <c r="L24" s="1">
        <v>6.79</v>
      </c>
      <c r="M24" s="1"/>
      <c r="O24" s="1"/>
      <c r="P24" s="1"/>
      <c r="Q24" s="1">
        <v>8.93</v>
      </c>
      <c r="R24" s="1">
        <v>8.44</v>
      </c>
      <c r="S24" s="1">
        <v>7.84</v>
      </c>
      <c r="T24" s="1"/>
      <c r="U24" s="1"/>
      <c r="V24" s="1"/>
      <c r="W24" s="1">
        <v>8.4499999999999993</v>
      </c>
      <c r="X24" s="1">
        <v>7.95</v>
      </c>
      <c r="Y24" s="1">
        <v>7.35</v>
      </c>
      <c r="Z24" s="1"/>
      <c r="AC24" s="3">
        <f t="shared" si="6"/>
        <v>0</v>
      </c>
      <c r="AD24" s="3">
        <f t="shared" si="6"/>
        <v>0</v>
      </c>
      <c r="AE24" s="3">
        <f t="shared" si="6"/>
        <v>8.41</v>
      </c>
      <c r="AF24" s="3">
        <f t="shared" si="6"/>
        <v>7.9124999999999996</v>
      </c>
      <c r="AG24" s="3">
        <f t="shared" si="6"/>
        <v>7.3125</v>
      </c>
      <c r="AH24" s="3">
        <f t="shared" si="5"/>
        <v>8.1049999999999986</v>
      </c>
      <c r="AI24" s="3">
        <f t="shared" si="5"/>
        <v>7.5037500000000001</v>
      </c>
    </row>
    <row r="25" spans="1:35" x14ac:dyDescent="0.25">
      <c r="A25">
        <v>125</v>
      </c>
      <c r="B25" s="1"/>
      <c r="C25" s="1"/>
      <c r="D25" s="1">
        <v>8.44</v>
      </c>
      <c r="E25" s="1">
        <v>7.97</v>
      </c>
      <c r="F25" s="1">
        <v>7.39</v>
      </c>
      <c r="G25" s="1"/>
      <c r="H25" s="1"/>
      <c r="I25" s="1"/>
      <c r="J25" s="1">
        <v>7.98</v>
      </c>
      <c r="K25" s="1">
        <v>7.5</v>
      </c>
      <c r="L25" s="1">
        <v>6.92</v>
      </c>
      <c r="M25" s="1"/>
      <c r="O25" s="1"/>
      <c r="P25" s="1"/>
      <c r="Q25" s="1">
        <v>8.99</v>
      </c>
      <c r="R25" s="1">
        <v>8.51</v>
      </c>
      <c r="S25" s="1">
        <v>7.93</v>
      </c>
      <c r="T25" s="1"/>
      <c r="U25" s="1"/>
      <c r="V25" s="1"/>
      <c r="W25" s="1">
        <v>8.52</v>
      </c>
      <c r="X25" s="1">
        <v>8.0399999999999991</v>
      </c>
      <c r="Y25" s="1">
        <v>7.46</v>
      </c>
      <c r="Z25" s="1"/>
      <c r="AC25" s="3">
        <f t="shared" si="6"/>
        <v>0</v>
      </c>
      <c r="AD25" s="3">
        <f t="shared" si="6"/>
        <v>0</v>
      </c>
      <c r="AE25" s="3">
        <f t="shared" si="6"/>
        <v>8.4825000000000017</v>
      </c>
      <c r="AF25" s="3">
        <f t="shared" si="6"/>
        <v>8.004999999999999</v>
      </c>
      <c r="AG25" s="3">
        <f t="shared" si="6"/>
        <v>7.4249999999999998</v>
      </c>
      <c r="AH25" s="3">
        <f t="shared" si="5"/>
        <v>8.1887499999999989</v>
      </c>
      <c r="AI25" s="3">
        <f t="shared" si="5"/>
        <v>7.6099999999999994</v>
      </c>
    </row>
    <row r="26" spans="1:35" x14ac:dyDescent="0.25">
      <c r="A26">
        <v>130</v>
      </c>
      <c r="B26" s="1"/>
      <c r="C26" s="1"/>
      <c r="D26" s="1">
        <v>8.52</v>
      </c>
      <c r="E26" s="1">
        <v>8.06</v>
      </c>
      <c r="F26" s="1">
        <v>7.5</v>
      </c>
      <c r="G26" s="1"/>
      <c r="H26" s="1"/>
      <c r="I26" s="1"/>
      <c r="J26" s="1">
        <v>8.07</v>
      </c>
      <c r="K26" s="1">
        <v>7.61</v>
      </c>
      <c r="L26" s="1">
        <v>7.05</v>
      </c>
      <c r="M26" s="1"/>
      <c r="O26" s="1"/>
      <c r="P26" s="1"/>
      <c r="Q26" s="1">
        <v>9.0399999999999991</v>
      </c>
      <c r="R26" s="1">
        <v>8.58</v>
      </c>
      <c r="S26" s="1">
        <v>8.02</v>
      </c>
      <c r="T26" s="1"/>
      <c r="U26" s="1"/>
      <c r="V26" s="1"/>
      <c r="W26" s="1">
        <v>8.59</v>
      </c>
      <c r="X26" s="1">
        <v>8.1300000000000008</v>
      </c>
      <c r="Y26" s="1">
        <v>7.57</v>
      </c>
      <c r="Z26" s="1"/>
      <c r="AC26" s="3">
        <f t="shared" si="6"/>
        <v>0</v>
      </c>
      <c r="AD26" s="3">
        <f t="shared" si="6"/>
        <v>0</v>
      </c>
      <c r="AE26" s="3">
        <f t="shared" si="6"/>
        <v>8.5549999999999997</v>
      </c>
      <c r="AF26" s="3">
        <f t="shared" si="6"/>
        <v>8.0950000000000006</v>
      </c>
      <c r="AG26" s="3">
        <f t="shared" si="6"/>
        <v>7.5350000000000001</v>
      </c>
      <c r="AH26" s="3">
        <f t="shared" si="5"/>
        <v>8.2700000000000014</v>
      </c>
      <c r="AI26" s="3">
        <f t="shared" si="5"/>
        <v>7.7149999999999999</v>
      </c>
    </row>
    <row r="27" spans="1:35" x14ac:dyDescent="0.25">
      <c r="A27">
        <v>135</v>
      </c>
      <c r="B27" s="1"/>
      <c r="C27" s="1"/>
      <c r="D27" s="1">
        <v>8.58</v>
      </c>
      <c r="E27" s="1">
        <v>8.14</v>
      </c>
      <c r="F27" s="1">
        <v>7.61</v>
      </c>
      <c r="G27" s="1"/>
      <c r="H27" s="1"/>
      <c r="I27" s="1"/>
      <c r="J27" s="1">
        <v>8.15</v>
      </c>
      <c r="K27" s="1">
        <v>7.71</v>
      </c>
      <c r="L27" s="1">
        <v>7.18</v>
      </c>
      <c r="M27" s="1"/>
      <c r="O27" s="1"/>
      <c r="P27" s="1"/>
      <c r="Q27" s="1">
        <v>9.09</v>
      </c>
      <c r="R27" s="1">
        <v>8.64</v>
      </c>
      <c r="S27" s="1">
        <v>8.11</v>
      </c>
      <c r="T27" s="1"/>
      <c r="U27" s="1"/>
      <c r="V27" s="1"/>
      <c r="W27" s="1">
        <v>8.65</v>
      </c>
      <c r="X27" s="1">
        <v>8.2100000000000009</v>
      </c>
      <c r="Y27" s="1">
        <v>7.68</v>
      </c>
      <c r="Z27" s="1"/>
      <c r="AC27" s="3">
        <f t="shared" si="6"/>
        <v>0</v>
      </c>
      <c r="AD27" s="3">
        <f t="shared" si="6"/>
        <v>0</v>
      </c>
      <c r="AE27" s="3">
        <f t="shared" si="6"/>
        <v>8.6174999999999997</v>
      </c>
      <c r="AF27" s="3">
        <f t="shared" si="6"/>
        <v>8.1750000000000007</v>
      </c>
      <c r="AG27" s="3">
        <f t="shared" si="6"/>
        <v>7.6449999999999996</v>
      </c>
      <c r="AH27" s="3">
        <f t="shared" si="5"/>
        <v>8.3450000000000006</v>
      </c>
      <c r="AI27" s="3">
        <f t="shared" si="5"/>
        <v>7.8149999999999995</v>
      </c>
    </row>
    <row r="28" spans="1:35" x14ac:dyDescent="0.25">
      <c r="A28">
        <v>140</v>
      </c>
      <c r="B28" s="1"/>
      <c r="C28" s="1"/>
      <c r="D28" s="1">
        <v>8.65</v>
      </c>
      <c r="E28" s="1">
        <v>8.2200000000000006</v>
      </c>
      <c r="F28" s="1">
        <v>7.71</v>
      </c>
      <c r="G28" s="1"/>
      <c r="H28" s="1"/>
      <c r="I28" s="1"/>
      <c r="J28" s="1">
        <v>8.23</v>
      </c>
      <c r="K28" s="1">
        <v>7.81</v>
      </c>
      <c r="L28" s="1">
        <v>7.29</v>
      </c>
      <c r="M28" s="1"/>
      <c r="O28" s="1"/>
      <c r="P28" s="1"/>
      <c r="Q28" s="1">
        <v>9.1300000000000008</v>
      </c>
      <c r="R28" s="1">
        <v>8.7100000000000009</v>
      </c>
      <c r="S28" s="1">
        <v>8.19</v>
      </c>
      <c r="T28" s="1"/>
      <c r="U28" s="1"/>
      <c r="V28" s="1"/>
      <c r="W28" s="1">
        <v>8.7200000000000006</v>
      </c>
      <c r="X28" s="1">
        <v>8.2899999999999991</v>
      </c>
      <c r="Y28" s="1">
        <v>7.78</v>
      </c>
      <c r="Z28" s="1"/>
      <c r="AC28" s="3">
        <f t="shared" si="6"/>
        <v>0</v>
      </c>
      <c r="AD28" s="3">
        <f t="shared" si="6"/>
        <v>0</v>
      </c>
      <c r="AE28" s="3">
        <f t="shared" si="6"/>
        <v>8.682500000000001</v>
      </c>
      <c r="AF28" s="3">
        <f t="shared" si="6"/>
        <v>8.2575000000000003</v>
      </c>
      <c r="AG28" s="3">
        <f>SUM(F28,L28,S28,Y28)/4</f>
        <v>7.7424999999999997</v>
      </c>
      <c r="AH28" s="3">
        <f>SUM(E28,K28,R28,X28,E60,K60,R60,X60)/8</f>
        <v>8.4224999999999994</v>
      </c>
      <c r="AI28" s="3">
        <f>SUM(F28,L28,S28,Y28,F60,L60,S60,Y60)/8</f>
        <v>7.9074999999999989</v>
      </c>
    </row>
    <row r="29" spans="1:35" x14ac:dyDescent="0.25">
      <c r="A29">
        <v>145</v>
      </c>
      <c r="B29" s="1"/>
      <c r="C29" s="1"/>
      <c r="D29" s="1">
        <v>8.7100000000000009</v>
      </c>
      <c r="E29" s="1">
        <v>8.3000000000000007</v>
      </c>
      <c r="F29" s="1">
        <v>7.8</v>
      </c>
      <c r="G29" s="1"/>
      <c r="H29" s="1"/>
      <c r="I29" s="1"/>
      <c r="J29" s="1">
        <v>8.31</v>
      </c>
      <c r="K29" s="1">
        <v>7.9</v>
      </c>
      <c r="L29" s="1">
        <v>7.4</v>
      </c>
      <c r="M29" s="1"/>
      <c r="O29" s="1"/>
      <c r="P29" s="1"/>
      <c r="Q29" s="1">
        <v>9.18</v>
      </c>
      <c r="R29" s="1">
        <v>8.77</v>
      </c>
      <c r="S29" s="1">
        <v>8.27</v>
      </c>
      <c r="T29" s="1"/>
      <c r="U29" s="1"/>
      <c r="V29" s="1"/>
      <c r="W29" s="1">
        <v>8.7799999999999994</v>
      </c>
      <c r="X29" s="1">
        <v>8.3699999999999992</v>
      </c>
      <c r="Y29" s="1">
        <v>7.87</v>
      </c>
      <c r="Z29" s="1"/>
      <c r="AC29" s="3">
        <f t="shared" si="6"/>
        <v>0</v>
      </c>
      <c r="AD29" s="3">
        <f t="shared" si="6"/>
        <v>0</v>
      </c>
      <c r="AE29" s="3">
        <f t="shared" si="6"/>
        <v>8.745000000000001</v>
      </c>
      <c r="AF29" s="3">
        <f t="shared" si="6"/>
        <v>8.3350000000000009</v>
      </c>
      <c r="AG29" s="3">
        <f t="shared" si="6"/>
        <v>7.835</v>
      </c>
      <c r="AH29" s="3">
        <f t="shared" ref="AH29:AI29" si="7">SUM(E29,K29,R29,X29,E61,K61,R61,X61)/8</f>
        <v>8.4924999999999997</v>
      </c>
      <c r="AI29" s="3">
        <f t="shared" si="7"/>
        <v>7.9949999999999992</v>
      </c>
    </row>
    <row r="30" spans="1:35" x14ac:dyDescent="0.25">
      <c r="A30">
        <v>150</v>
      </c>
      <c r="B30" s="1"/>
      <c r="C30" s="1"/>
      <c r="D30" s="1">
        <v>8.77</v>
      </c>
      <c r="E30" s="1">
        <v>8.3699999999999992</v>
      </c>
      <c r="F30" s="1">
        <v>7.89</v>
      </c>
      <c r="G30" s="1"/>
      <c r="H30" s="1"/>
      <c r="I30" s="1"/>
      <c r="J30" s="1">
        <v>8.3800000000000008</v>
      </c>
      <c r="K30" s="1">
        <v>7.98</v>
      </c>
      <c r="L30" s="1">
        <v>7.5</v>
      </c>
      <c r="M30" s="1"/>
      <c r="O30" s="1"/>
      <c r="P30" s="1"/>
      <c r="Q30" s="1">
        <v>9.2200000000000006</v>
      </c>
      <c r="R30" s="1">
        <v>8.82</v>
      </c>
      <c r="S30" s="1">
        <v>8.34</v>
      </c>
      <c r="T30" s="1"/>
      <c r="U30" s="1"/>
      <c r="V30" s="1"/>
      <c r="W30" s="1">
        <v>8.83</v>
      </c>
      <c r="X30" s="1">
        <v>8.44</v>
      </c>
      <c r="Y30" s="1">
        <v>7.95</v>
      </c>
      <c r="Z30" s="1"/>
      <c r="AC30" s="3">
        <f t="shared" si="6"/>
        <v>0</v>
      </c>
      <c r="AD30" s="3">
        <f t="shared" si="6"/>
        <v>0</v>
      </c>
      <c r="AE30" s="3">
        <f>SUM(D30,J30,Q30,W30)/4</f>
        <v>8.7999999999999989</v>
      </c>
      <c r="AF30" s="3">
        <f>SUM(E30,K30,R30,X30)/4</f>
        <v>8.4024999999999999</v>
      </c>
      <c r="AG30" s="3">
        <f>SUM(F30,L30,S30,Y30)/4</f>
        <v>7.92</v>
      </c>
      <c r="AH30" s="3">
        <f>SUM(E30,K30,R30,X30,E62,K62,R62,X62)/8</f>
        <v>8.5562500000000004</v>
      </c>
      <c r="AI30" s="3">
        <f>SUM(F30,L30,S30,Y30,F62,L62,S62,Y62)/8</f>
        <v>8.0749999999999993</v>
      </c>
    </row>
    <row r="31" spans="1:35" x14ac:dyDescent="0.25"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O31" s="1"/>
      <c r="P31" s="1"/>
      <c r="R31" s="1"/>
      <c r="S31" s="1"/>
      <c r="T31" s="1"/>
      <c r="U31" s="1"/>
      <c r="V31" s="1"/>
      <c r="X31" s="1"/>
      <c r="Y31" s="1"/>
      <c r="Z31" s="1"/>
    </row>
    <row r="32" spans="1:3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R32" s="1"/>
      <c r="S32" s="1"/>
      <c r="T32" s="1"/>
    </row>
    <row r="33" spans="1:26" x14ac:dyDescent="0.25">
      <c r="B33" s="17" t="s">
        <v>19</v>
      </c>
      <c r="C33" s="17"/>
      <c r="D33" s="17"/>
      <c r="E33" s="17"/>
      <c r="F33" s="17"/>
      <c r="G33" s="17"/>
      <c r="H33" s="17" t="s">
        <v>20</v>
      </c>
      <c r="I33" s="17"/>
      <c r="J33" s="17"/>
      <c r="K33" s="17"/>
      <c r="L33" s="17"/>
      <c r="M33" s="17"/>
      <c r="O33" s="17" t="s">
        <v>21</v>
      </c>
      <c r="P33" s="17"/>
      <c r="Q33" s="17"/>
      <c r="R33" s="17"/>
      <c r="S33" s="17"/>
      <c r="T33" s="17"/>
      <c r="U33" s="17" t="s">
        <v>22</v>
      </c>
      <c r="V33" s="17"/>
      <c r="W33" s="17"/>
      <c r="X33" s="17"/>
      <c r="Y33" s="17"/>
      <c r="Z33" s="17"/>
    </row>
    <row r="34" spans="1:26" x14ac:dyDescent="0.25">
      <c r="A34" t="s">
        <v>0</v>
      </c>
      <c r="E34" t="s">
        <v>4</v>
      </c>
      <c r="F34" t="s">
        <v>5</v>
      </c>
      <c r="K34" t="s">
        <v>4</v>
      </c>
      <c r="L34" t="s">
        <v>5</v>
      </c>
      <c r="R34" t="s">
        <v>4</v>
      </c>
      <c r="S34" t="s">
        <v>5</v>
      </c>
      <c r="X34" t="s">
        <v>4</v>
      </c>
      <c r="Y34" t="s">
        <v>5</v>
      </c>
    </row>
    <row r="35" spans="1:26" x14ac:dyDescent="0.25">
      <c r="A35">
        <v>15</v>
      </c>
      <c r="D35" s="1"/>
      <c r="E35" s="1"/>
      <c r="F35" s="1"/>
      <c r="G35" s="1"/>
      <c r="J35" s="1"/>
      <c r="K35" s="1"/>
      <c r="L35" s="1"/>
      <c r="M35" s="1"/>
      <c r="Q35" s="1"/>
      <c r="R35" s="1"/>
      <c r="S35" s="1"/>
      <c r="T35" s="1"/>
      <c r="W35" s="1"/>
      <c r="X35" s="1"/>
      <c r="Y35" s="1"/>
      <c r="Z35" s="1"/>
    </row>
    <row r="36" spans="1:26" x14ac:dyDescent="0.25">
      <c r="A36">
        <v>20</v>
      </c>
      <c r="D36" s="1"/>
      <c r="E36" s="1"/>
      <c r="F36" s="1"/>
      <c r="G36" s="1"/>
      <c r="J36" s="1"/>
      <c r="K36" s="1"/>
      <c r="L36" s="1"/>
      <c r="M36" s="1"/>
      <c r="Q36" s="1"/>
      <c r="R36" s="1"/>
      <c r="S36" s="1"/>
      <c r="T36" s="1"/>
      <c r="W36" s="1"/>
      <c r="X36" s="1"/>
      <c r="Y36" s="1"/>
      <c r="Z36" s="1"/>
    </row>
    <row r="37" spans="1:26" x14ac:dyDescent="0.25">
      <c r="A37">
        <v>25</v>
      </c>
      <c r="D37" s="1"/>
      <c r="E37" s="1"/>
      <c r="F37" s="1"/>
      <c r="G37" s="1"/>
      <c r="J37" s="1"/>
      <c r="K37" s="1"/>
      <c r="L37" s="1"/>
      <c r="M37" s="1"/>
      <c r="Q37" s="1"/>
      <c r="R37" s="1"/>
      <c r="S37" s="1"/>
      <c r="T37" s="1"/>
      <c r="W37" s="1"/>
      <c r="X37" s="1"/>
      <c r="Y37" s="1"/>
      <c r="Z37" s="1"/>
    </row>
    <row r="38" spans="1:26" x14ac:dyDescent="0.25">
      <c r="A38">
        <v>30</v>
      </c>
      <c r="D38" s="1"/>
      <c r="E38" s="1"/>
      <c r="F38" s="1"/>
      <c r="G38" s="1"/>
      <c r="J38" s="1"/>
      <c r="K38" s="1"/>
      <c r="L38" s="1"/>
      <c r="M38" s="1"/>
      <c r="Q38" s="1"/>
      <c r="R38" s="1"/>
      <c r="S38" s="1"/>
      <c r="T38" s="1"/>
      <c r="W38" s="1"/>
      <c r="X38" s="1"/>
      <c r="Y38" s="1"/>
      <c r="Z38" s="1"/>
    </row>
    <row r="39" spans="1:26" x14ac:dyDescent="0.25">
      <c r="A39">
        <v>35</v>
      </c>
      <c r="D39" s="1"/>
      <c r="E39" s="1"/>
      <c r="F39" s="1"/>
      <c r="G39" s="1"/>
      <c r="J39" s="1"/>
      <c r="K39" s="1"/>
      <c r="L39" s="1"/>
      <c r="M39" s="1"/>
      <c r="Q39" s="1"/>
      <c r="R39" s="1"/>
      <c r="S39" s="1"/>
      <c r="T39" s="1"/>
      <c r="W39" s="1"/>
      <c r="X39" s="1"/>
      <c r="Y39" s="1"/>
      <c r="Z39" s="1"/>
    </row>
    <row r="40" spans="1:26" x14ac:dyDescent="0.25">
      <c r="A40">
        <v>40</v>
      </c>
      <c r="D40" s="1"/>
      <c r="E40" s="1"/>
      <c r="F40" s="1"/>
      <c r="G40" s="1"/>
      <c r="J40" s="1"/>
      <c r="K40" s="1"/>
      <c r="L40" s="1"/>
      <c r="M40" s="1"/>
      <c r="Q40" s="1"/>
      <c r="R40" s="1"/>
      <c r="S40" s="1"/>
      <c r="T40" s="1"/>
      <c r="W40" s="1"/>
      <c r="X40" s="1"/>
      <c r="Y40" s="1"/>
      <c r="Z40" s="1"/>
    </row>
    <row r="41" spans="1:26" x14ac:dyDescent="0.25">
      <c r="A41">
        <v>45</v>
      </c>
      <c r="D41" s="1"/>
      <c r="E41" s="1"/>
      <c r="F41" s="1"/>
      <c r="G41" s="1"/>
      <c r="J41" s="1"/>
      <c r="K41" s="1"/>
      <c r="L41" s="1"/>
      <c r="M41" s="1"/>
      <c r="Q41" s="1"/>
      <c r="R41" s="1"/>
      <c r="S41" s="1"/>
      <c r="T41" s="1"/>
      <c r="W41" s="1"/>
      <c r="X41" s="1"/>
      <c r="Y41" s="1"/>
      <c r="Z41" s="1"/>
    </row>
    <row r="42" spans="1:26" x14ac:dyDescent="0.25">
      <c r="A42">
        <v>50</v>
      </c>
      <c r="D42" s="1"/>
      <c r="E42" s="1"/>
      <c r="F42" s="1"/>
      <c r="G42" s="1"/>
      <c r="J42" s="1"/>
      <c r="K42" s="1"/>
      <c r="L42" s="1"/>
      <c r="M42" s="1"/>
      <c r="Q42" s="1"/>
      <c r="R42" s="1"/>
      <c r="S42" s="1"/>
      <c r="T42" s="1"/>
      <c r="W42" s="1"/>
      <c r="X42" s="1"/>
      <c r="Y42" s="1"/>
      <c r="Z42" s="1"/>
    </row>
    <row r="43" spans="1:26" x14ac:dyDescent="0.25">
      <c r="A43">
        <v>55</v>
      </c>
      <c r="D43" s="1"/>
      <c r="E43" s="1"/>
      <c r="F43" s="1"/>
      <c r="G43" s="1"/>
      <c r="J43" s="1"/>
      <c r="K43" s="1"/>
      <c r="L43" s="1"/>
      <c r="M43" s="1"/>
      <c r="Q43" s="1"/>
      <c r="R43" s="1"/>
      <c r="S43" s="1"/>
      <c r="T43" s="1"/>
      <c r="W43" s="1"/>
      <c r="X43" s="1"/>
      <c r="Y43" s="1"/>
      <c r="Z43" s="1"/>
    </row>
    <row r="44" spans="1:26" x14ac:dyDescent="0.25">
      <c r="A44">
        <v>60</v>
      </c>
      <c r="D44" s="1"/>
      <c r="E44" s="1">
        <v>7.69</v>
      </c>
      <c r="F44" s="1">
        <v>6.49</v>
      </c>
      <c r="G44" s="1"/>
      <c r="J44" s="1"/>
      <c r="K44" s="1">
        <v>6.72</v>
      </c>
      <c r="L44" s="1">
        <v>5.52</v>
      </c>
      <c r="M44" s="1"/>
      <c r="Q44" s="1"/>
      <c r="R44" s="1">
        <v>8.82</v>
      </c>
      <c r="S44" s="1">
        <v>7.62</v>
      </c>
      <c r="T44" s="1"/>
      <c r="W44" s="1"/>
      <c r="X44" s="1">
        <v>7.85</v>
      </c>
      <c r="Y44" s="1">
        <v>6.65</v>
      </c>
      <c r="Z44" s="1"/>
    </row>
    <row r="45" spans="1:26" x14ac:dyDescent="0.25">
      <c r="A45">
        <v>65</v>
      </c>
      <c r="D45" s="1"/>
      <c r="E45" s="1">
        <v>7.64</v>
      </c>
      <c r="F45" s="1">
        <v>6.53</v>
      </c>
      <c r="G45" s="1"/>
      <c r="J45" s="1"/>
      <c r="K45" s="1">
        <v>6.75</v>
      </c>
      <c r="L45" s="1">
        <v>5.64</v>
      </c>
      <c r="M45" s="1"/>
      <c r="Q45" s="1"/>
      <c r="R45" s="1">
        <v>8.69</v>
      </c>
      <c r="S45" s="1">
        <v>7.58</v>
      </c>
      <c r="T45" s="1"/>
      <c r="W45" s="1"/>
      <c r="X45" s="1">
        <v>7.79</v>
      </c>
      <c r="Y45" s="1">
        <v>6.68</v>
      </c>
      <c r="Z45" s="1"/>
    </row>
    <row r="46" spans="1:26" x14ac:dyDescent="0.25">
      <c r="A46">
        <v>70</v>
      </c>
      <c r="D46" s="1"/>
      <c r="E46" s="1">
        <v>7.63</v>
      </c>
      <c r="F46" s="1">
        <v>6.6</v>
      </c>
      <c r="G46" s="1"/>
      <c r="J46" s="1"/>
      <c r="K46" s="1">
        <v>6.8</v>
      </c>
      <c r="L46" s="1">
        <v>5.77</v>
      </c>
      <c r="M46" s="1"/>
      <c r="Q46" s="1"/>
      <c r="R46" s="1">
        <v>8.6</v>
      </c>
      <c r="S46" s="1">
        <v>7.57</v>
      </c>
      <c r="T46" s="1"/>
      <c r="W46" s="1"/>
      <c r="X46" s="1">
        <v>7.77</v>
      </c>
      <c r="Y46" s="1">
        <v>6.74</v>
      </c>
      <c r="Z46" s="1"/>
    </row>
    <row r="47" spans="1:26" x14ac:dyDescent="0.25">
      <c r="A47">
        <v>75</v>
      </c>
      <c r="D47" s="1"/>
      <c r="E47" s="1">
        <v>7.65</v>
      </c>
      <c r="F47" s="1">
        <v>6.69</v>
      </c>
      <c r="G47" s="1"/>
      <c r="J47" s="1"/>
      <c r="K47" s="1">
        <v>6.87</v>
      </c>
      <c r="L47" s="1">
        <v>5.91</v>
      </c>
      <c r="M47" s="1"/>
      <c r="Q47" s="1"/>
      <c r="R47" s="1">
        <v>8.5500000000000007</v>
      </c>
      <c r="S47" s="1">
        <v>7.59</v>
      </c>
      <c r="T47" s="1"/>
      <c r="W47" s="1"/>
      <c r="X47" s="1">
        <v>7.78</v>
      </c>
      <c r="Y47" s="1">
        <v>6.81</v>
      </c>
      <c r="Z47" s="1"/>
    </row>
    <row r="48" spans="1:26" x14ac:dyDescent="0.25">
      <c r="A48">
        <v>80</v>
      </c>
      <c r="D48" s="1"/>
      <c r="E48" s="1">
        <v>7.68</v>
      </c>
      <c r="F48" s="1">
        <v>6.78</v>
      </c>
      <c r="G48" s="1"/>
      <c r="J48" s="1"/>
      <c r="K48" s="1">
        <v>6.96</v>
      </c>
      <c r="L48" s="1">
        <v>6.06</v>
      </c>
      <c r="M48" s="1"/>
      <c r="Q48" s="1"/>
      <c r="R48" s="1">
        <v>8.5299999999999994</v>
      </c>
      <c r="S48" s="1">
        <v>7.63</v>
      </c>
      <c r="T48" s="1"/>
      <c r="W48" s="1"/>
      <c r="X48" s="1">
        <v>7.8</v>
      </c>
      <c r="Y48" s="1">
        <v>6.9</v>
      </c>
      <c r="Z48" s="1"/>
    </row>
    <row r="49" spans="1:26" x14ac:dyDescent="0.25">
      <c r="A49">
        <v>85</v>
      </c>
      <c r="D49" s="1"/>
      <c r="E49" s="1">
        <v>7.73</v>
      </c>
      <c r="F49" s="1">
        <v>6.89</v>
      </c>
      <c r="G49" s="1"/>
      <c r="J49" s="1"/>
      <c r="K49" s="1">
        <v>7.05</v>
      </c>
      <c r="L49" s="1">
        <v>6.2</v>
      </c>
      <c r="M49" s="1"/>
      <c r="Q49" s="1"/>
      <c r="R49" s="1">
        <v>8.5299999999999994</v>
      </c>
      <c r="S49" s="1">
        <v>7.68</v>
      </c>
      <c r="T49" s="1"/>
      <c r="W49" s="1"/>
      <c r="X49" s="1">
        <v>7.85</v>
      </c>
      <c r="Y49" s="1">
        <v>7</v>
      </c>
      <c r="Z49" s="1"/>
    </row>
    <row r="50" spans="1:26" x14ac:dyDescent="0.25">
      <c r="A50">
        <v>90</v>
      </c>
      <c r="D50" s="1"/>
      <c r="E50" s="1">
        <v>7.8</v>
      </c>
      <c r="F50" s="1">
        <v>6.99</v>
      </c>
      <c r="G50" s="1"/>
      <c r="J50" s="1"/>
      <c r="K50" s="1">
        <v>7.15</v>
      </c>
      <c r="L50" s="1">
        <v>6.35</v>
      </c>
      <c r="M50" s="1"/>
      <c r="Q50" s="1"/>
      <c r="R50" s="1">
        <v>8.5500000000000007</v>
      </c>
      <c r="S50" s="1">
        <v>7.75</v>
      </c>
      <c r="T50" s="1"/>
      <c r="W50" s="1"/>
      <c r="X50" s="1">
        <v>7.9</v>
      </c>
      <c r="Y50" s="1">
        <v>7.1</v>
      </c>
      <c r="Z50" s="1"/>
    </row>
    <row r="51" spans="1:26" x14ac:dyDescent="0.25">
      <c r="A51">
        <v>95</v>
      </c>
      <c r="D51" s="1"/>
      <c r="E51" s="1">
        <v>7.86</v>
      </c>
      <c r="F51" s="1">
        <v>7.11</v>
      </c>
      <c r="G51" s="1"/>
      <c r="J51" s="1"/>
      <c r="K51" s="1">
        <v>7.25</v>
      </c>
      <c r="L51" s="1">
        <v>6.49</v>
      </c>
      <c r="M51" s="1"/>
      <c r="Q51" s="1"/>
      <c r="R51" s="1">
        <v>8.58</v>
      </c>
      <c r="S51" s="1">
        <v>7.82</v>
      </c>
      <c r="T51" s="1"/>
      <c r="W51" s="1"/>
      <c r="X51" s="1">
        <v>7.96</v>
      </c>
      <c r="Y51" s="1">
        <v>7.2</v>
      </c>
      <c r="Z51" s="1"/>
    </row>
    <row r="52" spans="1:26" x14ac:dyDescent="0.25">
      <c r="A52">
        <v>100</v>
      </c>
      <c r="D52" s="1"/>
      <c r="E52" s="1">
        <v>7.94</v>
      </c>
      <c r="F52" s="1">
        <v>7.22</v>
      </c>
      <c r="G52" s="1"/>
      <c r="J52" s="1"/>
      <c r="K52" s="1">
        <v>7.36</v>
      </c>
      <c r="L52" s="1">
        <v>6.64</v>
      </c>
      <c r="M52" s="1"/>
      <c r="Q52" s="1"/>
      <c r="R52" s="1">
        <v>8.6199999999999992</v>
      </c>
      <c r="S52" s="1">
        <v>7.89</v>
      </c>
      <c r="T52" s="1"/>
      <c r="W52" s="1"/>
      <c r="X52" s="1">
        <v>8.0299999999999994</v>
      </c>
      <c r="Y52" s="1">
        <v>7.31</v>
      </c>
      <c r="Z52" s="1"/>
    </row>
    <row r="53" spans="1:26" x14ac:dyDescent="0.25">
      <c r="A53">
        <v>105</v>
      </c>
      <c r="D53" s="1"/>
      <c r="E53" s="1">
        <v>8.02</v>
      </c>
      <c r="F53" s="1">
        <v>7.33</v>
      </c>
      <c r="G53" s="1"/>
      <c r="J53" s="1"/>
      <c r="K53" s="1">
        <v>7.46</v>
      </c>
      <c r="L53" s="1">
        <v>6.78</v>
      </c>
      <c r="M53" s="1"/>
      <c r="Q53" s="1"/>
      <c r="R53" s="1">
        <v>8.66</v>
      </c>
      <c r="S53" s="1">
        <v>7.97</v>
      </c>
      <c r="T53" s="1"/>
      <c r="W53" s="1"/>
      <c r="X53" s="1">
        <v>8.11</v>
      </c>
      <c r="Y53" s="1">
        <v>7.42</v>
      </c>
      <c r="Z53" s="1"/>
    </row>
    <row r="54" spans="1:26" x14ac:dyDescent="0.25">
      <c r="A54">
        <v>110</v>
      </c>
      <c r="D54" s="1"/>
      <c r="E54" s="1">
        <v>8.1</v>
      </c>
      <c r="F54" s="1">
        <v>7.44</v>
      </c>
      <c r="G54" s="1"/>
      <c r="J54" s="1"/>
      <c r="K54" s="1">
        <v>7.57</v>
      </c>
      <c r="L54" s="1">
        <v>6.91</v>
      </c>
      <c r="M54" s="1"/>
      <c r="Q54" s="1"/>
      <c r="R54" s="1">
        <v>8.7100000000000009</v>
      </c>
      <c r="S54" s="1">
        <v>8.06</v>
      </c>
      <c r="T54" s="1"/>
      <c r="W54" s="1"/>
      <c r="X54" s="1">
        <v>8.18</v>
      </c>
      <c r="Y54" s="1">
        <v>7.53</v>
      </c>
      <c r="Z54" s="1"/>
    </row>
    <row r="55" spans="1:26" x14ac:dyDescent="0.25">
      <c r="A55">
        <v>115</v>
      </c>
      <c r="D55" s="1"/>
      <c r="E55" s="1">
        <v>8.18</v>
      </c>
      <c r="F55" s="1">
        <v>7.55</v>
      </c>
      <c r="G55" s="1"/>
      <c r="J55" s="1"/>
      <c r="K55" s="1">
        <v>7.67</v>
      </c>
      <c r="L55" s="1">
        <v>7.04</v>
      </c>
      <c r="M55" s="1"/>
      <c r="Q55" s="1"/>
      <c r="R55" s="1">
        <v>8.76</v>
      </c>
      <c r="S55" s="1">
        <v>8.14</v>
      </c>
      <c r="T55" s="1"/>
      <c r="W55" s="1"/>
      <c r="X55" s="1">
        <v>8.26</v>
      </c>
      <c r="Y55" s="1">
        <v>7.63</v>
      </c>
      <c r="Z55" s="1"/>
    </row>
    <row r="56" spans="1:26" x14ac:dyDescent="0.25">
      <c r="A56">
        <v>120</v>
      </c>
      <c r="D56" s="1"/>
      <c r="E56" s="1">
        <v>8.26</v>
      </c>
      <c r="F56" s="1">
        <v>7.66</v>
      </c>
      <c r="G56" s="1"/>
      <c r="J56" s="1"/>
      <c r="K56" s="1">
        <v>7.77</v>
      </c>
      <c r="L56" s="1">
        <v>7.17</v>
      </c>
      <c r="M56" s="1"/>
      <c r="Q56" s="1"/>
      <c r="R56" s="1">
        <v>8.82</v>
      </c>
      <c r="S56" s="1">
        <v>8.2200000000000006</v>
      </c>
      <c r="T56" s="1"/>
      <c r="W56" s="1"/>
      <c r="X56" s="1">
        <v>8.34</v>
      </c>
      <c r="Y56" s="1">
        <v>7.73</v>
      </c>
      <c r="Z56" s="1"/>
    </row>
    <row r="57" spans="1:26" x14ac:dyDescent="0.25">
      <c r="A57">
        <v>125</v>
      </c>
      <c r="D57" s="1"/>
      <c r="E57" s="1">
        <v>8.33</v>
      </c>
      <c r="F57" s="1">
        <v>7.76</v>
      </c>
      <c r="G57" s="1"/>
      <c r="J57" s="1"/>
      <c r="K57" s="1">
        <v>7.87</v>
      </c>
      <c r="L57" s="1">
        <v>7.29</v>
      </c>
      <c r="M57" s="1"/>
      <c r="Q57" s="1"/>
      <c r="R57" s="1">
        <v>8.8800000000000008</v>
      </c>
      <c r="S57" s="1">
        <v>8.3000000000000007</v>
      </c>
      <c r="T57" s="1"/>
      <c r="W57" s="1"/>
      <c r="X57" s="1">
        <v>8.41</v>
      </c>
      <c r="Y57" s="1">
        <v>7.83</v>
      </c>
      <c r="Z57" s="1"/>
    </row>
    <row r="58" spans="1:26" x14ac:dyDescent="0.25">
      <c r="A58">
        <v>130</v>
      </c>
      <c r="D58" s="1"/>
      <c r="E58" s="1">
        <v>8.41</v>
      </c>
      <c r="F58" s="1">
        <v>7.86</v>
      </c>
      <c r="G58" s="1"/>
      <c r="J58" s="1"/>
      <c r="K58" s="1">
        <v>7.96</v>
      </c>
      <c r="L58" s="1">
        <v>7.41</v>
      </c>
      <c r="M58" s="1"/>
      <c r="Q58" s="1"/>
      <c r="R58" s="1">
        <v>8.93</v>
      </c>
      <c r="S58" s="1">
        <v>8.3800000000000008</v>
      </c>
      <c r="T58" s="1"/>
      <c r="W58" s="1"/>
      <c r="X58" s="1">
        <v>8.48</v>
      </c>
      <c r="Y58" s="1">
        <v>7.93</v>
      </c>
      <c r="Z58" s="1"/>
    </row>
    <row r="59" spans="1:26" x14ac:dyDescent="0.25">
      <c r="A59">
        <v>135</v>
      </c>
      <c r="D59" s="1"/>
      <c r="E59" s="1">
        <v>8.48</v>
      </c>
      <c r="F59" s="1">
        <v>7.95</v>
      </c>
      <c r="G59" s="1"/>
      <c r="J59" s="1"/>
      <c r="K59" s="1">
        <v>8.0500000000000007</v>
      </c>
      <c r="L59" s="1">
        <v>7.52</v>
      </c>
      <c r="M59" s="1"/>
      <c r="Q59" s="1"/>
      <c r="R59" s="1">
        <v>8.98</v>
      </c>
      <c r="S59" s="1">
        <v>8.4499999999999993</v>
      </c>
      <c r="T59" s="1"/>
      <c r="W59" s="1"/>
      <c r="X59" s="1">
        <v>8.5500000000000007</v>
      </c>
      <c r="Y59" s="1">
        <v>8.02</v>
      </c>
      <c r="Z59" s="1"/>
    </row>
    <row r="60" spans="1:26" x14ac:dyDescent="0.25">
      <c r="A60">
        <v>140</v>
      </c>
      <c r="D60" s="1"/>
      <c r="E60" s="1">
        <v>8.5500000000000007</v>
      </c>
      <c r="F60" s="1">
        <v>8.0399999999999991</v>
      </c>
      <c r="G60" s="1"/>
      <c r="J60" s="1"/>
      <c r="K60" s="1">
        <v>8.14</v>
      </c>
      <c r="L60" s="1">
        <v>7.62</v>
      </c>
      <c r="M60" s="1"/>
      <c r="Q60" s="1"/>
      <c r="R60" s="1">
        <v>9.0399999999999991</v>
      </c>
      <c r="S60" s="1">
        <v>8.52</v>
      </c>
      <c r="T60" s="1"/>
      <c r="W60" s="1"/>
      <c r="X60" s="1">
        <v>8.6199999999999992</v>
      </c>
      <c r="Y60" s="1">
        <v>8.11</v>
      </c>
      <c r="Z60" s="1"/>
    </row>
    <row r="61" spans="1:26" x14ac:dyDescent="0.25">
      <c r="A61">
        <v>145</v>
      </c>
      <c r="D61" s="1"/>
      <c r="E61" s="1">
        <v>8.6199999999999992</v>
      </c>
      <c r="F61" s="1">
        <v>8.1199999999999992</v>
      </c>
      <c r="G61" s="1"/>
      <c r="J61" s="1"/>
      <c r="K61" s="1">
        <v>8.2200000000000006</v>
      </c>
      <c r="L61" s="1">
        <v>7.72</v>
      </c>
      <c r="M61" s="1"/>
      <c r="Q61" s="1"/>
      <c r="R61" s="1">
        <v>9.08</v>
      </c>
      <c r="S61" s="1">
        <v>8.59</v>
      </c>
      <c r="T61" s="1"/>
      <c r="W61" s="1"/>
      <c r="X61" s="1">
        <v>8.68</v>
      </c>
      <c r="Y61" s="1">
        <v>8.19</v>
      </c>
      <c r="Z61" s="1"/>
    </row>
    <row r="62" spans="1:26" x14ac:dyDescent="0.25">
      <c r="A62">
        <v>150</v>
      </c>
      <c r="D62" s="1"/>
      <c r="E62" s="1">
        <v>8.68</v>
      </c>
      <c r="F62" s="1">
        <v>8.1999999999999993</v>
      </c>
      <c r="G62" s="1"/>
      <c r="J62" s="1"/>
      <c r="K62" s="1">
        <v>8.2899999999999991</v>
      </c>
      <c r="L62" s="1">
        <v>7.81</v>
      </c>
      <c r="M62" s="1"/>
      <c r="Q62" s="1"/>
      <c r="R62" s="1">
        <v>9.1300000000000008</v>
      </c>
      <c r="S62" s="1">
        <v>8.65</v>
      </c>
      <c r="T62" s="1"/>
      <c r="W62" s="1"/>
      <c r="X62" s="1">
        <v>8.74</v>
      </c>
      <c r="Y62" s="1">
        <v>8.26</v>
      </c>
      <c r="Z62" s="1"/>
    </row>
  </sheetData>
  <mergeCells count="10">
    <mergeCell ref="AC1:AI1"/>
    <mergeCell ref="AH2:AI2"/>
    <mergeCell ref="B33:G33"/>
    <mergeCell ref="H33:M33"/>
    <mergeCell ref="O33:T33"/>
    <mergeCell ref="U33:Z33"/>
    <mergeCell ref="B1:G1"/>
    <mergeCell ref="H1:M1"/>
    <mergeCell ref="O1:T1"/>
    <mergeCell ref="U1:Z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F6C6-36E2-4D23-B6DF-CEF7BEBD0FB7}">
  <dimension ref="A1:AF40"/>
  <sheetViews>
    <sheetView tabSelected="1" zoomScale="55" zoomScaleNormal="55" workbookViewId="0">
      <selection activeCell="Y48" sqref="Y48"/>
    </sheetView>
  </sheetViews>
  <sheetFormatPr baseColWidth="10" defaultRowHeight="15" x14ac:dyDescent="0.25"/>
  <cols>
    <col min="1" max="1" width="28" customWidth="1"/>
    <col min="7" max="7" width="14.5703125" customWidth="1"/>
    <col min="8" max="8" width="13.28515625" customWidth="1"/>
    <col min="13" max="13" width="13" customWidth="1"/>
    <col min="14" max="14" width="14.28515625" customWidth="1"/>
    <col min="19" max="20" width="15" customWidth="1"/>
    <col min="25" max="25" width="15.5703125" customWidth="1"/>
    <col min="26" max="26" width="14.28515625" customWidth="1"/>
    <col min="32" max="32" width="15.28515625" customWidth="1"/>
  </cols>
  <sheetData>
    <row r="1" spans="1:32" x14ac:dyDescent="0.25">
      <c r="B1" s="22">
        <v>2022</v>
      </c>
      <c r="C1" s="22"/>
      <c r="D1" s="22"/>
      <c r="E1" s="22"/>
      <c r="F1" s="22"/>
      <c r="G1" s="22"/>
      <c r="H1" s="22"/>
      <c r="I1" s="20">
        <v>2020</v>
      </c>
      <c r="J1" s="20"/>
      <c r="K1" s="20"/>
      <c r="L1" s="20"/>
      <c r="M1" s="20"/>
      <c r="N1" s="20"/>
      <c r="O1" s="21">
        <v>2018</v>
      </c>
      <c r="P1" s="21"/>
      <c r="Q1" s="21"/>
      <c r="R1" s="21"/>
      <c r="S1" s="21"/>
      <c r="T1" s="21"/>
      <c r="U1" s="19">
        <v>2016</v>
      </c>
      <c r="V1" s="19"/>
      <c r="W1" s="19"/>
      <c r="X1" s="19"/>
      <c r="Y1" s="19"/>
      <c r="Z1" s="19"/>
      <c r="AA1" s="18">
        <v>2014</v>
      </c>
      <c r="AB1" s="18"/>
      <c r="AC1" s="18"/>
      <c r="AD1" s="18"/>
      <c r="AE1" s="18"/>
      <c r="AF1" s="18"/>
    </row>
    <row r="2" spans="1:32" x14ac:dyDescent="0.25">
      <c r="A2" t="s">
        <v>0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6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6</v>
      </c>
      <c r="O2" s="8" t="s">
        <v>1</v>
      </c>
      <c r="P2" s="8" t="s">
        <v>2</v>
      </c>
      <c r="Q2" s="8" t="s">
        <v>3</v>
      </c>
      <c r="R2" s="8" t="s">
        <v>4</v>
      </c>
      <c r="S2" s="8" t="s">
        <v>5</v>
      </c>
      <c r="T2" s="8" t="s">
        <v>6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4" t="s">
        <v>1</v>
      </c>
      <c r="AB2" s="4" t="s">
        <v>2</v>
      </c>
      <c r="AC2" s="4" t="s">
        <v>3</v>
      </c>
      <c r="AD2" s="4" t="s">
        <v>4</v>
      </c>
      <c r="AE2" s="4" t="s">
        <v>5</v>
      </c>
      <c r="AF2" s="4" t="s">
        <v>6</v>
      </c>
    </row>
    <row r="3" spans="1:32" x14ac:dyDescent="0.25">
      <c r="A3">
        <v>15</v>
      </c>
      <c r="B3" s="6"/>
      <c r="C3" s="6"/>
      <c r="D3" s="6"/>
      <c r="E3" s="6"/>
      <c r="F3" s="6"/>
      <c r="G3" s="6"/>
      <c r="H3" s="6"/>
      <c r="I3" s="9">
        <v>19.02</v>
      </c>
      <c r="J3" s="9"/>
      <c r="K3" s="9"/>
      <c r="L3" s="9"/>
      <c r="M3" s="9"/>
      <c r="N3" s="9">
        <f>SUM(I3:M3)/1</f>
        <v>19.02</v>
      </c>
      <c r="O3" s="10">
        <v>18.41</v>
      </c>
      <c r="P3" s="10"/>
      <c r="Q3" s="10"/>
      <c r="R3" s="10"/>
      <c r="S3" s="10"/>
      <c r="T3" s="10">
        <f>SUM(O3:S3)/1</f>
        <v>18.41</v>
      </c>
      <c r="U3" s="3">
        <v>18.549999999999997</v>
      </c>
      <c r="V3" s="3"/>
      <c r="W3" s="3"/>
      <c r="X3" s="3"/>
      <c r="Y3" s="3"/>
      <c r="Z3" s="3">
        <f>SUM(U3:Y3)/1</f>
        <v>18.549999999999997</v>
      </c>
      <c r="AA3" s="5">
        <v>18.36</v>
      </c>
      <c r="AB3" s="5"/>
      <c r="AC3" s="5"/>
      <c r="AD3" s="5"/>
      <c r="AE3" s="5"/>
      <c r="AF3" s="5">
        <f>SUM(AA3:AE3)/1</f>
        <v>18.36</v>
      </c>
    </row>
    <row r="4" spans="1:32" x14ac:dyDescent="0.25">
      <c r="A4" s="12">
        <v>20</v>
      </c>
      <c r="B4" s="6">
        <v>13.18</v>
      </c>
      <c r="C4" s="6">
        <v>12.08</v>
      </c>
      <c r="D4" s="6">
        <v>13.96</v>
      </c>
      <c r="E4" s="6">
        <v>15.78</v>
      </c>
      <c r="F4" s="6">
        <v>17.88</v>
      </c>
      <c r="G4" s="6">
        <v>23.03</v>
      </c>
      <c r="H4" s="11">
        <f>SUM(B4:G4)/6</f>
        <v>15.984999999999999</v>
      </c>
      <c r="I4" s="9">
        <v>15</v>
      </c>
      <c r="J4" s="9"/>
      <c r="K4" s="9"/>
      <c r="L4" s="9"/>
      <c r="M4" s="9"/>
      <c r="N4" s="9">
        <f>SUM(I4:M4)/1</f>
        <v>15</v>
      </c>
      <c r="O4" s="10">
        <v>14.52</v>
      </c>
      <c r="P4" s="10"/>
      <c r="Q4" s="10"/>
      <c r="R4" s="10"/>
      <c r="S4" s="10"/>
      <c r="T4" s="10">
        <f>SUM(O4:S4)/1</f>
        <v>14.52</v>
      </c>
      <c r="U4" s="3">
        <v>12.817500000000001</v>
      </c>
      <c r="V4" s="3">
        <v>16.365000000000002</v>
      </c>
      <c r="W4" s="3"/>
      <c r="X4" s="3"/>
      <c r="Y4" s="3"/>
      <c r="Z4" s="3">
        <f>SUM(U4:Y4)/2</f>
        <v>14.591250000000002</v>
      </c>
      <c r="AA4" s="5">
        <v>12.685</v>
      </c>
      <c r="AB4" s="5">
        <v>16.189999999999998</v>
      </c>
      <c r="AC4" s="5"/>
      <c r="AD4" s="5"/>
      <c r="AE4" s="5"/>
      <c r="AF4" s="5">
        <f>SUM(AA4:AE4)/2</f>
        <v>14.4375</v>
      </c>
    </row>
    <row r="5" spans="1:32" x14ac:dyDescent="0.25">
      <c r="A5" s="12">
        <v>25</v>
      </c>
      <c r="B5" s="6">
        <v>12.28</v>
      </c>
      <c r="C5" s="6">
        <v>11.4</v>
      </c>
      <c r="D5" s="6">
        <v>12.91</v>
      </c>
      <c r="E5" s="6">
        <v>14.36</v>
      </c>
      <c r="F5" s="6">
        <v>16.05</v>
      </c>
      <c r="G5" s="6">
        <v>20.170000000000002</v>
      </c>
      <c r="H5" s="11">
        <f t="shared" ref="H5:H36" si="0">SUM(B5:G5)/6</f>
        <v>14.528333333333334</v>
      </c>
      <c r="I5" s="9">
        <v>12.73</v>
      </c>
      <c r="J5" s="9"/>
      <c r="K5" s="9"/>
      <c r="L5" s="9"/>
      <c r="M5" s="9"/>
      <c r="N5" s="9">
        <f>SUM(I5:M5)/1</f>
        <v>12.73</v>
      </c>
      <c r="O5" s="10">
        <v>12.33</v>
      </c>
      <c r="P5" s="10">
        <v>12.45</v>
      </c>
      <c r="Q5" s="10"/>
      <c r="R5" s="10"/>
      <c r="S5" s="10"/>
      <c r="T5" s="10">
        <f>SUM(O5:S5)/2</f>
        <v>12.39</v>
      </c>
      <c r="U5" s="3">
        <v>10.857499999999998</v>
      </c>
      <c r="V5" s="3">
        <v>12.3375</v>
      </c>
      <c r="W5" s="3"/>
      <c r="X5" s="3"/>
      <c r="Y5" s="3"/>
      <c r="Z5" s="3">
        <f>SUM(U5:Y5)/2</f>
        <v>11.5975</v>
      </c>
      <c r="AA5" s="5">
        <v>10.742500000000001</v>
      </c>
      <c r="AB5" s="5">
        <v>12.209999999999999</v>
      </c>
      <c r="AC5" s="5"/>
      <c r="AD5" s="5"/>
      <c r="AE5" s="5"/>
      <c r="AF5" s="5">
        <f>SUM(AA5:AE5)/2</f>
        <v>11.47625</v>
      </c>
    </row>
    <row r="6" spans="1:32" x14ac:dyDescent="0.25">
      <c r="A6" s="12">
        <v>30</v>
      </c>
      <c r="B6" s="6">
        <v>11.69</v>
      </c>
      <c r="C6" s="6">
        <v>10.95</v>
      </c>
      <c r="D6" s="6">
        <v>12.21</v>
      </c>
      <c r="E6" s="6">
        <v>13.42</v>
      </c>
      <c r="F6" s="6">
        <v>14.82</v>
      </c>
      <c r="G6" s="6">
        <v>18.260000000000002</v>
      </c>
      <c r="H6" s="11">
        <f t="shared" si="0"/>
        <v>13.558333333333335</v>
      </c>
      <c r="I6" s="9">
        <v>11.34</v>
      </c>
      <c r="J6" s="9">
        <v>11.45</v>
      </c>
      <c r="K6" s="9"/>
      <c r="L6" s="9"/>
      <c r="M6" s="9"/>
      <c r="N6" s="9">
        <f>SUM(I6:M6)/2</f>
        <v>11.395</v>
      </c>
      <c r="O6" s="10">
        <v>10.98</v>
      </c>
      <c r="P6" s="10">
        <v>11.08</v>
      </c>
      <c r="Q6" s="10"/>
      <c r="R6" s="10"/>
      <c r="S6" s="10"/>
      <c r="T6" s="10">
        <f>SUM(O6:S6)/2</f>
        <v>11.030000000000001</v>
      </c>
      <c r="U6" s="3">
        <v>9.6475000000000009</v>
      </c>
      <c r="V6" s="3">
        <v>10.88</v>
      </c>
      <c r="W6" s="3"/>
      <c r="X6" s="3"/>
      <c r="Y6" s="3"/>
      <c r="Z6" s="3">
        <f t="shared" ref="Z6:Z7" si="1">SUM(U6:Y6)/2</f>
        <v>10.263750000000002</v>
      </c>
      <c r="AA6" s="5">
        <v>9.5449999999999982</v>
      </c>
      <c r="AB6" s="5">
        <v>10.765000000000001</v>
      </c>
      <c r="AC6" s="5"/>
      <c r="AD6" s="5"/>
      <c r="AE6" s="5"/>
      <c r="AF6" s="5">
        <f t="shared" ref="AF6:AF7" si="2">SUM(AA6:AE6)/2</f>
        <v>10.154999999999999</v>
      </c>
    </row>
    <row r="7" spans="1:32" x14ac:dyDescent="0.25">
      <c r="A7" s="12">
        <v>35</v>
      </c>
      <c r="B7" s="6">
        <v>11.26</v>
      </c>
      <c r="C7" s="6">
        <v>10.63</v>
      </c>
      <c r="D7" s="6">
        <v>11.71</v>
      </c>
      <c r="E7" s="6">
        <v>12.74</v>
      </c>
      <c r="F7" s="6">
        <v>13.95</v>
      </c>
      <c r="G7" s="6">
        <v>16.89</v>
      </c>
      <c r="H7" s="11">
        <f t="shared" si="0"/>
        <v>12.863333333333335</v>
      </c>
      <c r="I7" s="9">
        <v>10.44</v>
      </c>
      <c r="J7" s="9">
        <v>10.53</v>
      </c>
      <c r="K7" s="9"/>
      <c r="L7" s="9"/>
      <c r="M7" s="9"/>
      <c r="N7" s="9">
        <f>SUM(I7:M7)/2</f>
        <v>10.484999999999999</v>
      </c>
      <c r="O7" s="10">
        <v>10.11</v>
      </c>
      <c r="P7" s="10">
        <v>10.199999999999999</v>
      </c>
      <c r="Q7" s="10"/>
      <c r="R7" s="10"/>
      <c r="S7" s="10"/>
      <c r="T7" s="10">
        <f>SUM(O7:S7)/2</f>
        <v>10.154999999999999</v>
      </c>
      <c r="U7" s="3">
        <v>8.8650000000000002</v>
      </c>
      <c r="V7" s="3">
        <v>9.9250000000000007</v>
      </c>
      <c r="W7" s="3"/>
      <c r="X7" s="3"/>
      <c r="Y7" s="3"/>
      <c r="Z7" s="3">
        <f t="shared" si="1"/>
        <v>9.3949999999999996</v>
      </c>
      <c r="AA7" s="5">
        <v>8.7725000000000009</v>
      </c>
      <c r="AB7" s="5">
        <v>9.82</v>
      </c>
      <c r="AC7" s="5"/>
      <c r="AD7" s="5"/>
      <c r="AE7" s="5"/>
      <c r="AF7" s="5">
        <f t="shared" si="2"/>
        <v>9.2962500000000006</v>
      </c>
    </row>
    <row r="8" spans="1:32" x14ac:dyDescent="0.25">
      <c r="A8" s="12">
        <v>40</v>
      </c>
      <c r="B8" s="6">
        <v>10.94</v>
      </c>
      <c r="C8" s="6">
        <v>10.39</v>
      </c>
      <c r="D8" s="6">
        <v>11.33</v>
      </c>
      <c r="E8" s="6">
        <v>12.24</v>
      </c>
      <c r="F8" s="6">
        <v>13.29</v>
      </c>
      <c r="G8" s="6">
        <v>15.87</v>
      </c>
      <c r="H8" s="11">
        <f t="shared" si="0"/>
        <v>12.343333333333334</v>
      </c>
      <c r="I8" s="9">
        <v>9.85</v>
      </c>
      <c r="J8" s="9">
        <v>9.93</v>
      </c>
      <c r="K8" s="9">
        <v>9.4499999999999993</v>
      </c>
      <c r="L8" s="9"/>
      <c r="M8" s="9"/>
      <c r="N8" s="9">
        <f>SUM(I8:M8)/3</f>
        <v>9.7433333333333341</v>
      </c>
      <c r="O8" s="10">
        <v>9.5329999999999995</v>
      </c>
      <c r="P8" s="10">
        <v>9.61</v>
      </c>
      <c r="Q8" s="10">
        <v>9.14</v>
      </c>
      <c r="R8" s="10"/>
      <c r="S8" s="10"/>
      <c r="T8" s="10">
        <f>SUM(O8:S8)/3</f>
        <v>9.4276666666666671</v>
      </c>
      <c r="U8" s="3">
        <v>8.35</v>
      </c>
      <c r="V8" s="3">
        <v>9.2750000000000004</v>
      </c>
      <c r="W8" s="3">
        <v>9.0100000000000016</v>
      </c>
      <c r="X8" s="3"/>
      <c r="Y8" s="3"/>
      <c r="Z8" s="3">
        <f>SUM(U8:Y8)/3</f>
        <v>8.8783333333333339</v>
      </c>
      <c r="AA8" s="5">
        <v>8.182500000000001</v>
      </c>
      <c r="AB8" s="5">
        <v>9.1775000000000002</v>
      </c>
      <c r="AC8" s="5">
        <v>8.9150000000000009</v>
      </c>
      <c r="AD8" s="5"/>
      <c r="AE8" s="5"/>
      <c r="AF8" s="5">
        <f>SUM(AA8:AE8)/3</f>
        <v>8.7583333333333329</v>
      </c>
    </row>
    <row r="9" spans="1:32" x14ac:dyDescent="0.25">
      <c r="A9" s="12">
        <v>45</v>
      </c>
      <c r="B9" s="6">
        <v>10.69</v>
      </c>
      <c r="C9" s="6">
        <v>10.199999999999999</v>
      </c>
      <c r="D9" s="6">
        <v>11.04</v>
      </c>
      <c r="E9" s="6">
        <v>11.85</v>
      </c>
      <c r="F9" s="6">
        <v>12.78</v>
      </c>
      <c r="G9" s="6">
        <v>15.07</v>
      </c>
      <c r="H9" s="11">
        <f t="shared" si="0"/>
        <v>11.938333333333333</v>
      </c>
      <c r="I9" s="9">
        <v>9.4499999999999993</v>
      </c>
      <c r="J9" s="9">
        <v>9.52</v>
      </c>
      <c r="K9" s="9">
        <v>9.09</v>
      </c>
      <c r="L9" s="9"/>
      <c r="M9" s="9"/>
      <c r="N9" s="9">
        <f>SUM(I9:M9)/3</f>
        <v>9.3533333333333335</v>
      </c>
      <c r="O9" s="10">
        <v>9.15</v>
      </c>
      <c r="P9" s="10">
        <v>9.2100000000000009</v>
      </c>
      <c r="Q9" s="10">
        <v>8.8000000000000007</v>
      </c>
      <c r="R9" s="10"/>
      <c r="S9" s="10"/>
      <c r="T9" s="10">
        <f>SUM(O9:S9)/3</f>
        <v>9.0533333333333328</v>
      </c>
      <c r="U9" s="3">
        <v>8.0050000000000008</v>
      </c>
      <c r="V9" s="3">
        <v>8.8275000000000006</v>
      </c>
      <c r="W9" s="3">
        <v>8.5925000000000011</v>
      </c>
      <c r="X9" s="3"/>
      <c r="Y9" s="3"/>
      <c r="Z9" s="3">
        <f t="shared" ref="Z9:Z10" si="3">SUM(U9:Y9)/3</f>
        <v>8.4750000000000014</v>
      </c>
      <c r="AA9" s="5">
        <v>7.8674999999999997</v>
      </c>
      <c r="AB9" s="5">
        <v>8.7349999999999994</v>
      </c>
      <c r="AC9" s="5">
        <v>8.504999999999999</v>
      </c>
      <c r="AD9" s="5"/>
      <c r="AE9" s="5"/>
      <c r="AF9" s="5">
        <f t="shared" ref="AF9:AF10" si="4">SUM(AA9:AE9)/3</f>
        <v>8.3691666666666666</v>
      </c>
    </row>
    <row r="10" spans="1:32" x14ac:dyDescent="0.25">
      <c r="A10" s="12">
        <v>50</v>
      </c>
      <c r="B10" s="6">
        <v>10.49</v>
      </c>
      <c r="C10" s="6">
        <v>10.050000000000001</v>
      </c>
      <c r="D10" s="6">
        <v>10.81</v>
      </c>
      <c r="E10" s="6">
        <v>11.53</v>
      </c>
      <c r="F10" s="6">
        <v>12.37</v>
      </c>
      <c r="G10" s="6">
        <v>14.43</v>
      </c>
      <c r="H10" s="11">
        <f t="shared" si="0"/>
        <v>11.613333333333335</v>
      </c>
      <c r="I10" s="9">
        <v>9.19</v>
      </c>
      <c r="J10" s="9">
        <v>9.25</v>
      </c>
      <c r="K10" s="9">
        <v>8.86</v>
      </c>
      <c r="L10" s="9"/>
      <c r="M10" s="9"/>
      <c r="N10" s="9">
        <f>SUM(I10:M10)/3</f>
        <v>9.1</v>
      </c>
      <c r="O10" s="10">
        <v>8.89</v>
      </c>
      <c r="P10" s="10">
        <v>8.9499999999999993</v>
      </c>
      <c r="Q10" s="10">
        <v>8.58</v>
      </c>
      <c r="R10" s="10"/>
      <c r="S10" s="10"/>
      <c r="T10" s="10">
        <f>SUM(O10:S10)/3</f>
        <v>8.8066666666666666</v>
      </c>
      <c r="U10" s="3">
        <v>7.7774999999999999</v>
      </c>
      <c r="V10" s="3">
        <v>8.5175000000000001</v>
      </c>
      <c r="W10" s="3">
        <v>8.307500000000001</v>
      </c>
      <c r="X10" s="3"/>
      <c r="Y10" s="3"/>
      <c r="Z10" s="3">
        <f t="shared" si="3"/>
        <v>8.2008333333333336</v>
      </c>
      <c r="AA10" s="5">
        <v>7.6624999999999996</v>
      </c>
      <c r="AB10" s="5">
        <v>8.432500000000001</v>
      </c>
      <c r="AC10" s="5">
        <v>8.2250000000000014</v>
      </c>
      <c r="AD10" s="5"/>
      <c r="AE10" s="5"/>
      <c r="AF10" s="5">
        <f t="shared" si="4"/>
        <v>8.1066666666666674</v>
      </c>
    </row>
    <row r="11" spans="1:32" x14ac:dyDescent="0.25">
      <c r="A11" s="12">
        <v>55</v>
      </c>
      <c r="B11" s="6">
        <v>10.33</v>
      </c>
      <c r="C11" s="6">
        <v>9.93</v>
      </c>
      <c r="D11" s="6">
        <v>10.62</v>
      </c>
      <c r="E11" s="6">
        <v>11.27</v>
      </c>
      <c r="F11" s="6">
        <v>12.04</v>
      </c>
      <c r="G11" s="6">
        <v>13.91</v>
      </c>
      <c r="H11" s="11">
        <f t="shared" si="0"/>
        <v>11.35</v>
      </c>
      <c r="I11" s="9">
        <v>9.01</v>
      </c>
      <c r="J11" s="9">
        <v>9.07</v>
      </c>
      <c r="K11" s="9">
        <v>8.7200000000000006</v>
      </c>
      <c r="L11" s="9">
        <v>8.48</v>
      </c>
      <c r="M11" s="9"/>
      <c r="N11" s="9">
        <f>SUM(I11:M11)/4</f>
        <v>8.82</v>
      </c>
      <c r="O11" s="10">
        <v>8.73</v>
      </c>
      <c r="P11" s="10">
        <v>8.7799999999999994</v>
      </c>
      <c r="Q11" s="10">
        <v>8.44</v>
      </c>
      <c r="R11" s="10">
        <v>8.2100000000000009</v>
      </c>
      <c r="S11" s="10"/>
      <c r="T11" s="10">
        <f>SUM(O11:S11)/4</f>
        <v>8.5399999999999991</v>
      </c>
      <c r="U11" s="3">
        <v>7.6349999999999998</v>
      </c>
      <c r="V11" s="3">
        <v>8.31</v>
      </c>
      <c r="W11" s="3">
        <v>8.1149999999999984</v>
      </c>
      <c r="X11" s="3">
        <v>7.0350000000000001</v>
      </c>
      <c r="Y11" s="3">
        <v>5.72</v>
      </c>
      <c r="Z11" s="3">
        <f>SUM(U11:Y11)/5</f>
        <v>7.3629999999999995</v>
      </c>
      <c r="AA11" s="5">
        <v>7.54</v>
      </c>
      <c r="AB11" s="5">
        <v>8.2249999999999996</v>
      </c>
      <c r="AC11" s="5">
        <v>8.0350000000000001</v>
      </c>
      <c r="AD11" s="5">
        <v>6.9574999999999996</v>
      </c>
      <c r="AE11" s="5">
        <v>5.6624999999999996</v>
      </c>
      <c r="AF11" s="5">
        <f>SUM(AA11:AE11)/5</f>
        <v>7.2840000000000007</v>
      </c>
    </row>
    <row r="12" spans="1:32" x14ac:dyDescent="0.25">
      <c r="A12" s="12">
        <v>60</v>
      </c>
      <c r="B12" s="6">
        <v>10.19</v>
      </c>
      <c r="C12" s="6">
        <v>9.83</v>
      </c>
      <c r="D12" s="6">
        <v>10.46</v>
      </c>
      <c r="E12" s="6">
        <v>11.06</v>
      </c>
      <c r="F12" s="6">
        <v>11.76</v>
      </c>
      <c r="G12" s="6">
        <v>13.48</v>
      </c>
      <c r="H12" s="11">
        <f t="shared" si="0"/>
        <v>11.13</v>
      </c>
      <c r="I12" s="9">
        <v>8.91</v>
      </c>
      <c r="J12" s="9">
        <v>8.9600000000000009</v>
      </c>
      <c r="K12" s="9">
        <v>8.64</v>
      </c>
      <c r="L12" s="9">
        <v>8.42</v>
      </c>
      <c r="M12" s="9"/>
      <c r="N12" s="9">
        <f t="shared" ref="N12:N13" si="5">SUM(I12:M12)/4</f>
        <v>8.7324999999999999</v>
      </c>
      <c r="O12" s="10">
        <v>8.6199999999999992</v>
      </c>
      <c r="P12" s="10">
        <v>8.68</v>
      </c>
      <c r="Q12" s="10">
        <v>8.3699999999999992</v>
      </c>
      <c r="R12" s="10">
        <v>8.15</v>
      </c>
      <c r="S12" s="10"/>
      <c r="T12" s="10">
        <f>SUM(O12:S12)/4</f>
        <v>8.4549999999999983</v>
      </c>
      <c r="U12" s="3">
        <v>7.5600000000000005</v>
      </c>
      <c r="V12" s="3">
        <v>8.1750000000000007</v>
      </c>
      <c r="W12" s="3">
        <v>8</v>
      </c>
      <c r="X12" s="3">
        <v>7.3849999999999998</v>
      </c>
      <c r="Y12" s="3">
        <v>6.1849999999999987</v>
      </c>
      <c r="Z12" s="3">
        <f t="shared" ref="Z12:Z13" si="6">SUM(U12:Y12)/5</f>
        <v>7.4609999999999985</v>
      </c>
      <c r="AA12" s="5">
        <v>7.4724999999999993</v>
      </c>
      <c r="AB12" s="5">
        <v>8.09</v>
      </c>
      <c r="AC12" s="5">
        <v>7.9149999999999991</v>
      </c>
      <c r="AD12" s="5">
        <v>7.3099999999999987</v>
      </c>
      <c r="AE12" s="5">
        <v>6.12</v>
      </c>
      <c r="AF12" s="5">
        <f t="shared" ref="AF12:AF13" si="7">SUM(AA12:AE12)/5</f>
        <v>7.3815</v>
      </c>
    </row>
    <row r="13" spans="1:32" x14ac:dyDescent="0.25">
      <c r="A13" s="12">
        <v>65</v>
      </c>
      <c r="B13" s="6">
        <v>10.08</v>
      </c>
      <c r="C13" s="6">
        <v>9.74</v>
      </c>
      <c r="D13" s="6">
        <v>10.32</v>
      </c>
      <c r="E13" s="6">
        <v>10.88</v>
      </c>
      <c r="F13" s="6">
        <v>11.53</v>
      </c>
      <c r="G13" s="6">
        <v>13.11</v>
      </c>
      <c r="H13" s="11">
        <f t="shared" si="0"/>
        <v>10.943333333333333</v>
      </c>
      <c r="I13" s="9">
        <v>8.85</v>
      </c>
      <c r="J13" s="9">
        <v>8.9</v>
      </c>
      <c r="K13" s="9">
        <v>8.61</v>
      </c>
      <c r="L13" s="9">
        <v>8.4</v>
      </c>
      <c r="M13" s="9"/>
      <c r="N13" s="9">
        <f t="shared" si="5"/>
        <v>8.69</v>
      </c>
      <c r="O13" s="10">
        <v>8.57</v>
      </c>
      <c r="P13" s="10">
        <v>8.6199999999999992</v>
      </c>
      <c r="Q13" s="10">
        <v>8.33</v>
      </c>
      <c r="R13" s="10">
        <v>8.14</v>
      </c>
      <c r="S13" s="10"/>
      <c r="T13" s="10">
        <f>SUM(O13:S13)/4</f>
        <v>8.4149999999999991</v>
      </c>
      <c r="U13" s="3">
        <v>7.5200000000000005</v>
      </c>
      <c r="V13" s="3">
        <v>8.09</v>
      </c>
      <c r="W13" s="3">
        <v>7.93</v>
      </c>
      <c r="X13" s="3">
        <v>7.3637499999999996</v>
      </c>
      <c r="Y13" s="3">
        <v>6.2537499999999993</v>
      </c>
      <c r="Z13" s="3">
        <f t="shared" si="6"/>
        <v>7.4314999999999998</v>
      </c>
      <c r="AA13" s="5">
        <v>7.4449999999999994</v>
      </c>
      <c r="AB13" s="5">
        <v>8.0050000000000008</v>
      </c>
      <c r="AC13" s="5">
        <v>7.8450000000000006</v>
      </c>
      <c r="AD13" s="5">
        <v>7.2875000000000005</v>
      </c>
      <c r="AE13" s="5">
        <v>6.1899999999999995</v>
      </c>
      <c r="AF13" s="5">
        <f t="shared" si="7"/>
        <v>7.3544999999999998</v>
      </c>
    </row>
    <row r="14" spans="1:32" x14ac:dyDescent="0.25">
      <c r="A14" s="12">
        <v>70</v>
      </c>
      <c r="B14" s="6">
        <v>9.98</v>
      </c>
      <c r="C14" s="6">
        <v>9.67</v>
      </c>
      <c r="D14" s="6">
        <v>10.210000000000001</v>
      </c>
      <c r="E14" s="6">
        <v>10.72</v>
      </c>
      <c r="F14" s="6">
        <v>11.32</v>
      </c>
      <c r="G14" s="6">
        <v>12.8</v>
      </c>
      <c r="H14" s="11">
        <f t="shared" si="0"/>
        <v>10.783333333333333</v>
      </c>
      <c r="I14" s="9">
        <v>8.83</v>
      </c>
      <c r="J14" s="9">
        <v>8.8800000000000008</v>
      </c>
      <c r="K14" s="9">
        <v>8.6</v>
      </c>
      <c r="L14" s="9">
        <v>8.42</v>
      </c>
      <c r="M14" s="9">
        <v>8.31</v>
      </c>
      <c r="N14" s="9">
        <f>SUM(I14:M14)/5</f>
        <v>8.6080000000000005</v>
      </c>
      <c r="O14" s="10">
        <v>8.5500000000000007</v>
      </c>
      <c r="P14" s="10">
        <v>8.59</v>
      </c>
      <c r="Q14" s="10">
        <v>8.33</v>
      </c>
      <c r="R14" s="10">
        <v>8.15</v>
      </c>
      <c r="S14" s="10">
        <v>8.0399999999999991</v>
      </c>
      <c r="T14" s="10">
        <f>SUM(O14:S14)/5</f>
        <v>8.331999999999999</v>
      </c>
      <c r="U14" s="3"/>
      <c r="V14" s="3">
        <v>8.0499999999999989</v>
      </c>
      <c r="W14" s="3">
        <v>7.8975000000000009</v>
      </c>
      <c r="X14" s="3">
        <v>7.3712499999999999</v>
      </c>
      <c r="Y14" s="3">
        <v>6.3412500000000005</v>
      </c>
      <c r="Z14" s="3">
        <f>SUM(U14:Y14)/4</f>
        <v>7.4150000000000009</v>
      </c>
      <c r="AA14" s="5"/>
      <c r="AB14" s="5">
        <v>7.9625000000000004</v>
      </c>
      <c r="AC14" s="5">
        <v>7.8149999999999995</v>
      </c>
      <c r="AD14" s="5">
        <v>7.294999999999999</v>
      </c>
      <c r="AE14" s="5">
        <v>6.2750000000000004</v>
      </c>
      <c r="AF14" s="5">
        <f>SUM(AA14:AE14)/4</f>
        <v>7.3368749999999991</v>
      </c>
    </row>
    <row r="15" spans="1:32" x14ac:dyDescent="0.25">
      <c r="A15" s="12">
        <v>75</v>
      </c>
      <c r="B15" s="6">
        <v>9.9</v>
      </c>
      <c r="C15" s="6">
        <v>9.6</v>
      </c>
      <c r="D15" s="6">
        <v>10.1</v>
      </c>
      <c r="E15" s="6">
        <v>10.59</v>
      </c>
      <c r="F15" s="6">
        <v>11.15</v>
      </c>
      <c r="G15" s="6">
        <v>12.52</v>
      </c>
      <c r="H15" s="11">
        <f t="shared" si="0"/>
        <v>10.643333333333333</v>
      </c>
      <c r="I15" s="9"/>
      <c r="J15" s="9">
        <v>8.8800000000000008</v>
      </c>
      <c r="K15" s="9">
        <v>8.6199999999999992</v>
      </c>
      <c r="L15" s="9">
        <v>8.4499999999999993</v>
      </c>
      <c r="M15" s="9">
        <v>8.35</v>
      </c>
      <c r="N15" s="9">
        <f>SUM(I15:M15)/4</f>
        <v>8.5749999999999993</v>
      </c>
      <c r="O15" s="10"/>
      <c r="P15" s="10">
        <v>8.6</v>
      </c>
      <c r="Q15" s="10">
        <v>8.35</v>
      </c>
      <c r="R15" s="10">
        <v>8.18</v>
      </c>
      <c r="S15" s="10">
        <v>8.08</v>
      </c>
      <c r="T15" s="10">
        <f t="shared" ref="T15:T20" si="8">SUM(O15:S15)/4</f>
        <v>8.3025000000000002</v>
      </c>
      <c r="U15" s="3"/>
      <c r="V15" s="3">
        <v>8.0350000000000001</v>
      </c>
      <c r="W15" s="3">
        <v>7.8950000000000005</v>
      </c>
      <c r="X15" s="3">
        <v>7.40625</v>
      </c>
      <c r="Y15" s="3">
        <v>6.4437500000000014</v>
      </c>
      <c r="Z15" s="3">
        <f t="shared" ref="Z15:Z20" si="9">SUM(U15:Y15)/4</f>
        <v>7.4450000000000003</v>
      </c>
      <c r="AA15" s="5"/>
      <c r="AB15" s="5">
        <v>7.9499999999999993</v>
      </c>
      <c r="AC15" s="5">
        <v>7.8125</v>
      </c>
      <c r="AD15" s="5">
        <v>7.326249999999999</v>
      </c>
      <c r="AE15" s="5">
        <v>6.3762499999999998</v>
      </c>
      <c r="AF15" s="5">
        <f t="shared" ref="AF15:AF20" si="10">SUM(AA15:AE15)/4</f>
        <v>7.3662499999999991</v>
      </c>
    </row>
    <row r="16" spans="1:32" x14ac:dyDescent="0.25">
      <c r="A16" s="12">
        <v>80</v>
      </c>
      <c r="B16" s="6">
        <v>9.82</v>
      </c>
      <c r="C16" s="6">
        <v>9.5500000000000007</v>
      </c>
      <c r="D16" s="6">
        <v>10.02</v>
      </c>
      <c r="E16" s="6">
        <v>10.47</v>
      </c>
      <c r="F16" s="6">
        <v>11</v>
      </c>
      <c r="G16" s="6">
        <v>12.28</v>
      </c>
      <c r="H16" s="11">
        <f t="shared" si="0"/>
        <v>10.523333333333333</v>
      </c>
      <c r="I16" s="9"/>
      <c r="J16" s="9">
        <v>8.9</v>
      </c>
      <c r="K16" s="9">
        <v>8.66</v>
      </c>
      <c r="L16" s="9">
        <v>8.5</v>
      </c>
      <c r="M16" s="9">
        <v>8.4</v>
      </c>
      <c r="N16" s="9">
        <f t="shared" ref="N16:N20" si="11">SUM(I16:M16)/4</f>
        <v>8.6150000000000002</v>
      </c>
      <c r="O16" s="10"/>
      <c r="P16" s="10">
        <v>8.61</v>
      </c>
      <c r="Q16" s="10">
        <v>8.3800000000000008</v>
      </c>
      <c r="R16" s="10">
        <v>8.2200000000000006</v>
      </c>
      <c r="S16" s="10">
        <v>8.1300000000000008</v>
      </c>
      <c r="T16" s="10">
        <f t="shared" si="8"/>
        <v>8.3350000000000009</v>
      </c>
      <c r="U16" s="3"/>
      <c r="V16" s="3">
        <v>8.0474999999999994</v>
      </c>
      <c r="W16" s="3">
        <v>7.9149999999999991</v>
      </c>
      <c r="X16" s="3">
        <v>7.4550000000000001</v>
      </c>
      <c r="Y16" s="3">
        <v>6.5550000000000006</v>
      </c>
      <c r="Z16" s="3">
        <f t="shared" si="9"/>
        <v>7.4931249999999991</v>
      </c>
      <c r="AA16" s="5"/>
      <c r="AB16" s="5">
        <v>7.96</v>
      </c>
      <c r="AC16" s="5">
        <v>7.83</v>
      </c>
      <c r="AD16" s="5">
        <v>7.3762500000000006</v>
      </c>
      <c r="AE16" s="5">
        <v>6.4849999999999994</v>
      </c>
      <c r="AF16" s="5">
        <f t="shared" si="10"/>
        <v>7.4128124999999994</v>
      </c>
    </row>
    <row r="17" spans="1:32" x14ac:dyDescent="0.25">
      <c r="A17" s="12">
        <v>85</v>
      </c>
      <c r="B17" s="6">
        <v>9.76</v>
      </c>
      <c r="C17" s="6">
        <v>9.5</v>
      </c>
      <c r="D17" s="6">
        <v>9.94</v>
      </c>
      <c r="E17" s="6">
        <v>10.37</v>
      </c>
      <c r="F17" s="6">
        <v>10.86</v>
      </c>
      <c r="G17" s="6">
        <v>12.07</v>
      </c>
      <c r="H17" s="11">
        <f t="shared" si="0"/>
        <v>10.416666666666666</v>
      </c>
      <c r="I17" s="9"/>
      <c r="J17" s="9">
        <v>8.93</v>
      </c>
      <c r="K17" s="9">
        <v>8.7100000000000009</v>
      </c>
      <c r="L17" s="9">
        <v>8.5500000000000007</v>
      </c>
      <c r="M17" s="9">
        <v>8.4600000000000009</v>
      </c>
      <c r="N17" s="9">
        <f t="shared" si="11"/>
        <v>8.6625000000000014</v>
      </c>
      <c r="O17" s="10"/>
      <c r="P17" s="10">
        <v>8.65</v>
      </c>
      <c r="Q17" s="10">
        <v>8.43</v>
      </c>
      <c r="R17" s="10">
        <v>8.2799999999999994</v>
      </c>
      <c r="S17" s="10">
        <v>8.19</v>
      </c>
      <c r="T17" s="10">
        <f t="shared" si="8"/>
        <v>8.3874999999999993</v>
      </c>
      <c r="U17" s="3"/>
      <c r="V17" s="3">
        <v>8.0775000000000006</v>
      </c>
      <c r="W17" s="3">
        <v>7.9524999999999988</v>
      </c>
      <c r="X17" s="3">
        <v>7.5187499999999998</v>
      </c>
      <c r="Y17" s="3">
        <v>6.6712500000000006</v>
      </c>
      <c r="Z17" s="3">
        <f t="shared" si="9"/>
        <v>7.5550000000000006</v>
      </c>
      <c r="AA17" s="5"/>
      <c r="AB17" s="5">
        <v>7.9925000000000006</v>
      </c>
      <c r="AC17" s="5">
        <v>7.8674999999999997</v>
      </c>
      <c r="AD17" s="5">
        <v>7.4412499999999993</v>
      </c>
      <c r="AE17" s="5">
        <v>6.6012500000000003</v>
      </c>
      <c r="AF17" s="5">
        <f t="shared" si="10"/>
        <v>7.475625</v>
      </c>
    </row>
    <row r="18" spans="1:32" x14ac:dyDescent="0.25">
      <c r="A18" s="12">
        <v>90</v>
      </c>
      <c r="B18" s="6">
        <v>9.6999999999999993</v>
      </c>
      <c r="C18" s="6">
        <v>9.4499999999999993</v>
      </c>
      <c r="D18" s="6">
        <v>9.8699999999999992</v>
      </c>
      <c r="E18" s="6">
        <v>10.27</v>
      </c>
      <c r="F18" s="6">
        <v>10.74</v>
      </c>
      <c r="G18" s="6">
        <v>11.89</v>
      </c>
      <c r="H18" s="11">
        <f t="shared" si="0"/>
        <v>10.319999999999999</v>
      </c>
      <c r="I18" s="9"/>
      <c r="J18" s="9">
        <v>8.9700000000000006</v>
      </c>
      <c r="K18" s="9">
        <v>8.76</v>
      </c>
      <c r="L18" s="9">
        <v>8.61</v>
      </c>
      <c r="M18" s="9">
        <v>8.5299999999999994</v>
      </c>
      <c r="N18" s="9">
        <f t="shared" si="11"/>
        <v>8.7174999999999994</v>
      </c>
      <c r="O18" s="10"/>
      <c r="P18" s="10">
        <v>8.69</v>
      </c>
      <c r="Q18" s="10">
        <v>8.48</v>
      </c>
      <c r="R18" s="10">
        <v>8.34</v>
      </c>
      <c r="S18" s="10">
        <v>8.25</v>
      </c>
      <c r="T18" s="10">
        <f t="shared" si="8"/>
        <v>8.4400000000000013</v>
      </c>
      <c r="U18" s="3"/>
      <c r="V18" s="3">
        <v>8.120000000000001</v>
      </c>
      <c r="W18" s="3">
        <v>8</v>
      </c>
      <c r="X18" s="3">
        <v>7.5937499999999991</v>
      </c>
      <c r="Y18" s="3">
        <v>6.7912500000000007</v>
      </c>
      <c r="Z18" s="3">
        <f t="shared" si="9"/>
        <v>7.6262500000000006</v>
      </c>
      <c r="AA18" s="5"/>
      <c r="AB18" s="5">
        <v>8.0350000000000001</v>
      </c>
      <c r="AC18" s="5">
        <v>7.9174999999999995</v>
      </c>
      <c r="AD18" s="5">
        <v>7.5125000000000002</v>
      </c>
      <c r="AE18" s="5">
        <v>6.7225000000000001</v>
      </c>
      <c r="AF18" s="5">
        <f t="shared" si="10"/>
        <v>7.546875</v>
      </c>
    </row>
    <row r="19" spans="1:32" x14ac:dyDescent="0.25">
      <c r="A19" s="12">
        <v>95</v>
      </c>
      <c r="B19" s="6">
        <v>9.64</v>
      </c>
      <c r="C19" s="6">
        <v>9.41</v>
      </c>
      <c r="D19" s="6">
        <v>9.81</v>
      </c>
      <c r="E19" s="6">
        <v>10.19</v>
      </c>
      <c r="F19" s="6">
        <v>10.63</v>
      </c>
      <c r="G19" s="6">
        <v>11.72</v>
      </c>
      <c r="H19" s="11">
        <f t="shared" si="0"/>
        <v>10.233333333333333</v>
      </c>
      <c r="I19" s="9"/>
      <c r="J19" s="9">
        <v>9.02</v>
      </c>
      <c r="K19" s="9">
        <v>8.82</v>
      </c>
      <c r="L19" s="9">
        <v>8.68</v>
      </c>
      <c r="M19" s="9">
        <v>8.6</v>
      </c>
      <c r="N19" s="9">
        <f t="shared" si="11"/>
        <v>8.7799999999999994</v>
      </c>
      <c r="O19" s="10"/>
      <c r="P19" s="10">
        <v>8.73</v>
      </c>
      <c r="Q19" s="10">
        <v>8.5299999999999994</v>
      </c>
      <c r="R19" s="10">
        <v>8.4</v>
      </c>
      <c r="S19" s="10">
        <v>8.32</v>
      </c>
      <c r="T19" s="10">
        <f t="shared" si="8"/>
        <v>8.4949999999999992</v>
      </c>
      <c r="U19" s="3"/>
      <c r="V19" s="3">
        <v>8.17</v>
      </c>
      <c r="W19" s="3">
        <v>8.06</v>
      </c>
      <c r="X19" s="3">
        <v>7.6712499999999997</v>
      </c>
      <c r="Y19" s="3">
        <v>6.9125000000000005</v>
      </c>
      <c r="Z19" s="3">
        <f t="shared" si="9"/>
        <v>7.7034375000000006</v>
      </c>
      <c r="AA19" s="5"/>
      <c r="AB19" s="5">
        <v>8.0850000000000009</v>
      </c>
      <c r="AC19" s="5">
        <v>7.9750000000000005</v>
      </c>
      <c r="AD19" s="5">
        <v>7.5925000000000002</v>
      </c>
      <c r="AE19" s="5">
        <v>6.8425000000000002</v>
      </c>
      <c r="AF19" s="5">
        <f t="shared" si="10"/>
        <v>7.6237500000000011</v>
      </c>
    </row>
    <row r="20" spans="1:32" x14ac:dyDescent="0.25">
      <c r="A20" s="12">
        <v>100</v>
      </c>
      <c r="B20" s="6">
        <v>9.6</v>
      </c>
      <c r="C20" s="6">
        <v>9.3800000000000008</v>
      </c>
      <c r="D20" s="6">
        <v>9.75</v>
      </c>
      <c r="E20" s="6">
        <v>10.119999999999999</v>
      </c>
      <c r="F20" s="6">
        <v>10.54</v>
      </c>
      <c r="G20" s="6">
        <v>11.57</v>
      </c>
      <c r="H20" s="11">
        <f t="shared" si="0"/>
        <v>10.16</v>
      </c>
      <c r="I20" s="9"/>
      <c r="J20" s="9">
        <v>9.07</v>
      </c>
      <c r="K20" s="9">
        <v>8.8800000000000008</v>
      </c>
      <c r="L20" s="9">
        <v>8.74</v>
      </c>
      <c r="M20" s="9">
        <v>8.67</v>
      </c>
      <c r="N20" s="9">
        <f t="shared" si="11"/>
        <v>8.8400000000000016</v>
      </c>
      <c r="O20" s="10"/>
      <c r="P20" s="10">
        <v>8.7799999999999994</v>
      </c>
      <c r="Q20" s="10">
        <v>8.59</v>
      </c>
      <c r="R20" s="10">
        <v>8.4600000000000009</v>
      </c>
      <c r="S20" s="10">
        <v>8.39</v>
      </c>
      <c r="T20" s="10">
        <f t="shared" si="8"/>
        <v>8.5549999999999997</v>
      </c>
      <c r="U20" s="3"/>
      <c r="V20" s="3">
        <v>8.23</v>
      </c>
      <c r="W20" s="3">
        <v>8.1225000000000005</v>
      </c>
      <c r="X20" s="3">
        <v>7.7562499999999996</v>
      </c>
      <c r="Y20" s="3">
        <v>7.0350000000000001</v>
      </c>
      <c r="Z20" s="3">
        <f t="shared" si="9"/>
        <v>7.7859375000000002</v>
      </c>
      <c r="AA20" s="5"/>
      <c r="AB20" s="5">
        <v>8.1449999999999996</v>
      </c>
      <c r="AC20" s="5">
        <v>8.0399999999999991</v>
      </c>
      <c r="AD20" s="5">
        <v>7.6750000000000007</v>
      </c>
      <c r="AE20" s="5">
        <v>6.9625000000000004</v>
      </c>
      <c r="AF20" s="5">
        <f t="shared" si="10"/>
        <v>7.7056249999999995</v>
      </c>
    </row>
    <row r="21" spans="1:32" x14ac:dyDescent="0.25">
      <c r="A21" s="12">
        <v>105</v>
      </c>
      <c r="B21" s="6">
        <v>9.5500000000000007</v>
      </c>
      <c r="C21" s="6">
        <v>9.34</v>
      </c>
      <c r="D21" s="6">
        <v>9.6999999999999993</v>
      </c>
      <c r="E21" s="6">
        <v>10.050000000000001</v>
      </c>
      <c r="F21" s="6">
        <v>10.45</v>
      </c>
      <c r="G21" s="6">
        <v>11.43</v>
      </c>
      <c r="H21" s="11">
        <f t="shared" si="0"/>
        <v>10.086666666666668</v>
      </c>
      <c r="I21" s="9"/>
      <c r="J21" s="9"/>
      <c r="K21" s="9">
        <v>8.93</v>
      </c>
      <c r="L21" s="9">
        <v>8.81</v>
      </c>
      <c r="M21" s="9">
        <v>8.73</v>
      </c>
      <c r="N21" s="9">
        <f t="shared" ref="N21:N26" si="12">SUM(I21:M21)/3</f>
        <v>8.8233333333333341</v>
      </c>
      <c r="O21" s="10"/>
      <c r="P21" s="10"/>
      <c r="Q21" s="10">
        <v>8.65</v>
      </c>
      <c r="R21" s="10">
        <v>8.52</v>
      </c>
      <c r="S21" s="10">
        <v>8.4499999999999993</v>
      </c>
      <c r="T21" s="10">
        <f t="shared" ref="T21:T26" si="13">SUM(O21:S21)/3</f>
        <v>8.5400000000000009</v>
      </c>
      <c r="U21" s="3"/>
      <c r="V21" s="3"/>
      <c r="W21" s="3">
        <v>8.1925000000000008</v>
      </c>
      <c r="X21" s="3">
        <v>7.8425000000000011</v>
      </c>
      <c r="Y21" s="3">
        <v>7.15625</v>
      </c>
      <c r="Z21" s="3">
        <f>SUM(U21:Y21)/3</f>
        <v>7.7304166666666676</v>
      </c>
      <c r="AA21" s="5"/>
      <c r="AB21" s="5"/>
      <c r="AC21" s="5">
        <v>8.1050000000000004</v>
      </c>
      <c r="AD21" s="5">
        <v>7.76</v>
      </c>
      <c r="AE21" s="5">
        <v>7.0812500000000007</v>
      </c>
      <c r="AF21" s="5">
        <f>SUM(AA21:AE21)/3</f>
        <v>7.6487499999999997</v>
      </c>
    </row>
    <row r="22" spans="1:32" x14ac:dyDescent="0.25">
      <c r="A22" s="12">
        <v>110</v>
      </c>
      <c r="B22" s="6">
        <v>9.52</v>
      </c>
      <c r="C22" s="6">
        <v>9.32</v>
      </c>
      <c r="D22" s="6">
        <v>9.66</v>
      </c>
      <c r="E22" s="6">
        <v>9.99</v>
      </c>
      <c r="F22" s="6">
        <v>10.37</v>
      </c>
      <c r="G22" s="6">
        <v>11.31</v>
      </c>
      <c r="H22" s="11">
        <f t="shared" si="0"/>
        <v>10.028333333333334</v>
      </c>
      <c r="I22" s="9"/>
      <c r="J22" s="9"/>
      <c r="K22" s="9">
        <v>8.99</v>
      </c>
      <c r="L22" s="9">
        <v>8.8699999999999992</v>
      </c>
      <c r="M22" s="9">
        <v>8.8000000000000007</v>
      </c>
      <c r="N22" s="9">
        <f t="shared" si="12"/>
        <v>8.8866666666666667</v>
      </c>
      <c r="O22" s="10"/>
      <c r="P22" s="10"/>
      <c r="Q22" s="10">
        <v>8.6999999999999993</v>
      </c>
      <c r="R22" s="10">
        <v>8.58</v>
      </c>
      <c r="S22" s="10">
        <v>8.51</v>
      </c>
      <c r="T22" s="10">
        <f t="shared" si="13"/>
        <v>8.5966666666666658</v>
      </c>
      <c r="U22" s="3"/>
      <c r="V22" s="3"/>
      <c r="W22" s="3">
        <v>8.2650000000000006</v>
      </c>
      <c r="X22" s="3">
        <v>7.93</v>
      </c>
      <c r="Y22" s="3">
        <v>7.2750000000000004</v>
      </c>
      <c r="Z22" s="3">
        <f t="shared" ref="Z22:Z30" si="14">SUM(U22:Y22)/3</f>
        <v>7.8233333333333333</v>
      </c>
      <c r="AA22" s="5"/>
      <c r="AB22" s="5"/>
      <c r="AC22" s="5">
        <v>8.1775000000000002</v>
      </c>
      <c r="AD22" s="5">
        <v>7.8475000000000001</v>
      </c>
      <c r="AE22" s="5">
        <v>7.1987500000000004</v>
      </c>
      <c r="AF22" s="5">
        <f t="shared" ref="AF22:AF30" si="15">SUM(AA22:AE22)/3</f>
        <v>7.74125</v>
      </c>
    </row>
    <row r="23" spans="1:32" x14ac:dyDescent="0.25">
      <c r="A23" s="12">
        <v>115</v>
      </c>
      <c r="B23" s="6">
        <v>9.48</v>
      </c>
      <c r="C23" s="6">
        <v>9.2899999999999991</v>
      </c>
      <c r="D23" s="6">
        <v>9.6199999999999992</v>
      </c>
      <c r="E23" s="6">
        <v>9.93</v>
      </c>
      <c r="F23" s="6">
        <v>10.3</v>
      </c>
      <c r="G23" s="6">
        <v>11.19</v>
      </c>
      <c r="H23" s="11">
        <f t="shared" si="0"/>
        <v>9.9683333333333337</v>
      </c>
      <c r="I23" s="9"/>
      <c r="J23" s="9"/>
      <c r="K23" s="9">
        <v>9.0399999999999991</v>
      </c>
      <c r="L23" s="9">
        <v>8.92</v>
      </c>
      <c r="M23" s="9">
        <v>8.85</v>
      </c>
      <c r="N23" s="9">
        <f t="shared" si="12"/>
        <v>8.9366666666666674</v>
      </c>
      <c r="O23" s="10"/>
      <c r="P23" s="10"/>
      <c r="Q23" s="10">
        <v>8.75</v>
      </c>
      <c r="R23" s="10">
        <v>8.64</v>
      </c>
      <c r="S23" s="10">
        <v>8.57</v>
      </c>
      <c r="T23" s="10">
        <f t="shared" si="13"/>
        <v>8.6533333333333342</v>
      </c>
      <c r="U23" s="3"/>
      <c r="V23" s="3"/>
      <c r="W23" s="3">
        <v>8.3375000000000004</v>
      </c>
      <c r="X23" s="3">
        <v>8.0175000000000001</v>
      </c>
      <c r="Y23" s="3">
        <v>7.3900000000000006</v>
      </c>
      <c r="Z23" s="3">
        <f t="shared" si="14"/>
        <v>7.915</v>
      </c>
      <c r="AA23" s="5"/>
      <c r="AB23" s="5"/>
      <c r="AC23" s="5">
        <v>8.25</v>
      </c>
      <c r="AD23" s="5">
        <v>7.9337500000000016</v>
      </c>
      <c r="AE23" s="5">
        <v>7.3125</v>
      </c>
      <c r="AF23" s="5">
        <f t="shared" si="15"/>
        <v>7.8320833333333342</v>
      </c>
    </row>
    <row r="24" spans="1:32" x14ac:dyDescent="0.25">
      <c r="A24" s="12">
        <v>120</v>
      </c>
      <c r="B24" s="6">
        <v>9.4499999999999993</v>
      </c>
      <c r="C24" s="6">
        <v>9.26</v>
      </c>
      <c r="D24" s="6">
        <v>9.58</v>
      </c>
      <c r="E24" s="6">
        <v>9.8800000000000008</v>
      </c>
      <c r="F24" s="6">
        <v>10.23</v>
      </c>
      <c r="G24" s="6">
        <v>11.09</v>
      </c>
      <c r="H24" s="11">
        <f t="shared" si="0"/>
        <v>9.9150000000000009</v>
      </c>
      <c r="I24" s="9"/>
      <c r="J24" s="9"/>
      <c r="K24" s="9">
        <v>9.08</v>
      </c>
      <c r="L24" s="9">
        <v>8.9700000000000006</v>
      </c>
      <c r="M24" s="9">
        <v>8.91</v>
      </c>
      <c r="N24" s="9">
        <f t="shared" si="12"/>
        <v>8.9866666666666664</v>
      </c>
      <c r="O24" s="10"/>
      <c r="P24" s="10"/>
      <c r="Q24" s="10">
        <v>8.7899999999999991</v>
      </c>
      <c r="R24" s="10">
        <v>8.68</v>
      </c>
      <c r="S24" s="10">
        <v>8.6199999999999992</v>
      </c>
      <c r="T24" s="10">
        <f t="shared" si="13"/>
        <v>8.6966666666666654</v>
      </c>
      <c r="U24" s="3"/>
      <c r="V24" s="3"/>
      <c r="W24" s="3">
        <v>8.41</v>
      </c>
      <c r="X24" s="3">
        <v>8.1049999999999986</v>
      </c>
      <c r="Y24" s="3">
        <v>7.5037500000000001</v>
      </c>
      <c r="Z24" s="3">
        <f t="shared" si="14"/>
        <v>8.0062499999999996</v>
      </c>
      <c r="AA24" s="5"/>
      <c r="AB24" s="5"/>
      <c r="AC24" s="5">
        <v>8.32</v>
      </c>
      <c r="AD24" s="5">
        <v>8.02</v>
      </c>
      <c r="AE24" s="5">
        <v>7.4262500000000005</v>
      </c>
      <c r="AF24" s="5">
        <f t="shared" si="15"/>
        <v>7.9220833333333331</v>
      </c>
    </row>
    <row r="25" spans="1:32" x14ac:dyDescent="0.25">
      <c r="A25" s="12">
        <v>125</v>
      </c>
      <c r="B25" s="6">
        <v>9.42</v>
      </c>
      <c r="C25" s="6">
        <v>9.24</v>
      </c>
      <c r="D25" s="6">
        <v>9.5399999999999991</v>
      </c>
      <c r="E25" s="6">
        <v>9.83</v>
      </c>
      <c r="F25" s="6">
        <v>10.17</v>
      </c>
      <c r="G25" s="6">
        <v>10.99</v>
      </c>
      <c r="H25" s="11">
        <f t="shared" si="0"/>
        <v>9.8650000000000002</v>
      </c>
      <c r="I25" s="9"/>
      <c r="J25" s="9"/>
      <c r="K25" s="9">
        <v>9.1199999999999992</v>
      </c>
      <c r="L25" s="9">
        <v>9.01</v>
      </c>
      <c r="M25" s="9">
        <v>8.9499999999999993</v>
      </c>
      <c r="N25" s="9">
        <f t="shared" si="12"/>
        <v>9.0266666666666655</v>
      </c>
      <c r="O25" s="10"/>
      <c r="P25" s="10"/>
      <c r="Q25" s="10">
        <v>8.83</v>
      </c>
      <c r="R25" s="10">
        <v>8.7200000000000006</v>
      </c>
      <c r="S25" s="10">
        <v>8.66</v>
      </c>
      <c r="T25" s="10">
        <f t="shared" si="13"/>
        <v>8.7366666666666664</v>
      </c>
      <c r="U25" s="3"/>
      <c r="V25" s="3"/>
      <c r="W25" s="3">
        <v>8.4825000000000017</v>
      </c>
      <c r="X25" s="3">
        <v>8.1887499999999989</v>
      </c>
      <c r="Y25" s="3">
        <v>7.6099999999999994</v>
      </c>
      <c r="Z25" s="3">
        <f t="shared" si="14"/>
        <v>8.09375</v>
      </c>
      <c r="AA25" s="5"/>
      <c r="AB25" s="5"/>
      <c r="AC25" s="5">
        <v>8.3949999999999996</v>
      </c>
      <c r="AD25" s="5">
        <v>7.7275</v>
      </c>
      <c r="AE25" s="5">
        <v>7.5324999999999998</v>
      </c>
      <c r="AF25" s="5">
        <f t="shared" si="15"/>
        <v>7.8849999999999989</v>
      </c>
    </row>
    <row r="26" spans="1:32" x14ac:dyDescent="0.25">
      <c r="A26" s="12">
        <v>130</v>
      </c>
      <c r="B26" s="6">
        <v>9.39</v>
      </c>
      <c r="C26" s="6">
        <v>9.2200000000000006</v>
      </c>
      <c r="D26" s="6">
        <v>9.51</v>
      </c>
      <c r="E26" s="6">
        <v>9.7899999999999991</v>
      </c>
      <c r="F26" s="6">
        <v>10.11</v>
      </c>
      <c r="G26" s="6">
        <v>10.91</v>
      </c>
      <c r="H26" s="11">
        <f t="shared" si="0"/>
        <v>9.8216666666666654</v>
      </c>
      <c r="I26" s="9"/>
      <c r="J26" s="9"/>
      <c r="K26" s="9">
        <v>9.15</v>
      </c>
      <c r="L26" s="9">
        <v>9.0500000000000007</v>
      </c>
      <c r="M26" s="9">
        <v>8.99</v>
      </c>
      <c r="N26" s="9">
        <f t="shared" si="12"/>
        <v>9.0633333333333344</v>
      </c>
      <c r="O26" s="10"/>
      <c r="P26" s="10"/>
      <c r="Q26" s="10">
        <v>8.86</v>
      </c>
      <c r="R26" s="10">
        <v>8.76</v>
      </c>
      <c r="S26" s="10">
        <v>8.6999999999999993</v>
      </c>
      <c r="T26" s="10">
        <f t="shared" si="13"/>
        <v>8.7733333333333317</v>
      </c>
      <c r="U26" s="3"/>
      <c r="V26" s="3"/>
      <c r="W26" s="3">
        <v>8.5549999999999997</v>
      </c>
      <c r="X26" s="3">
        <v>8.2700000000000014</v>
      </c>
      <c r="Y26" s="3">
        <v>7.7149999999999999</v>
      </c>
      <c r="Z26" s="3">
        <f t="shared" si="14"/>
        <v>8.1800000000000015</v>
      </c>
      <c r="AA26" s="5"/>
      <c r="AB26" s="5"/>
      <c r="AC26" s="5">
        <v>8.4625000000000004</v>
      </c>
      <c r="AD26" s="5">
        <v>8.1837500000000016</v>
      </c>
      <c r="AE26" s="5">
        <v>7.6352499999999992</v>
      </c>
      <c r="AF26" s="5">
        <f t="shared" si="15"/>
        <v>8.0938333333333343</v>
      </c>
    </row>
    <row r="27" spans="1:32" x14ac:dyDescent="0.25">
      <c r="A27" s="12">
        <v>135</v>
      </c>
      <c r="B27" s="6">
        <v>9.36</v>
      </c>
      <c r="C27" s="6">
        <v>9.1999999999999993</v>
      </c>
      <c r="D27" s="6">
        <v>9.48</v>
      </c>
      <c r="E27" s="6">
        <v>9.75</v>
      </c>
      <c r="F27" s="6">
        <v>10.06</v>
      </c>
      <c r="G27" s="6">
        <v>10.82</v>
      </c>
      <c r="H27" s="11">
        <f t="shared" si="0"/>
        <v>9.7783333333333342</v>
      </c>
      <c r="I27" s="9"/>
      <c r="J27" s="9"/>
      <c r="K27" s="9"/>
      <c r="L27" s="9">
        <v>9.08</v>
      </c>
      <c r="M27" s="9">
        <v>9.02</v>
      </c>
      <c r="N27" s="9">
        <f>SUM(I27:M27)/2</f>
        <v>9.0500000000000007</v>
      </c>
      <c r="O27" s="10"/>
      <c r="P27" s="10"/>
      <c r="Q27" s="10"/>
      <c r="R27" s="10">
        <v>8.7799999999999994</v>
      </c>
      <c r="S27" s="10">
        <v>8.73</v>
      </c>
      <c r="T27" s="10">
        <f t="shared" ref="T27:T32" si="16">SUM(O27:S27)/2</f>
        <v>8.754999999999999</v>
      </c>
      <c r="U27" s="3"/>
      <c r="V27" s="3"/>
      <c r="W27" s="3">
        <v>8.6174999999999997</v>
      </c>
      <c r="X27" s="3">
        <v>8.3450000000000006</v>
      </c>
      <c r="Y27" s="3">
        <v>7.8149999999999995</v>
      </c>
      <c r="Z27" s="3">
        <f t="shared" si="14"/>
        <v>8.2591666666666654</v>
      </c>
      <c r="AA27" s="5"/>
      <c r="AB27" s="5"/>
      <c r="AC27" s="5">
        <v>8.5325000000000006</v>
      </c>
      <c r="AD27" s="5">
        <v>8.2612500000000004</v>
      </c>
      <c r="AE27" s="5">
        <v>7.732499999999999</v>
      </c>
      <c r="AF27" s="5">
        <f t="shared" si="15"/>
        <v>8.175416666666667</v>
      </c>
    </row>
    <row r="28" spans="1:32" x14ac:dyDescent="0.25">
      <c r="A28" s="12">
        <v>140</v>
      </c>
      <c r="B28" s="6">
        <v>9.34</v>
      </c>
      <c r="C28" s="6">
        <v>9.18</v>
      </c>
      <c r="D28" s="6">
        <v>9.4499999999999993</v>
      </c>
      <c r="E28" s="6">
        <v>9.7100000000000009</v>
      </c>
      <c r="F28" s="6">
        <v>10.01</v>
      </c>
      <c r="G28" s="6">
        <v>10.75</v>
      </c>
      <c r="H28" s="11">
        <f t="shared" si="0"/>
        <v>9.74</v>
      </c>
      <c r="I28" s="9"/>
      <c r="J28" s="9"/>
      <c r="K28" s="9"/>
      <c r="L28" s="9">
        <v>9.09</v>
      </c>
      <c r="M28" s="9">
        <v>9.0399999999999991</v>
      </c>
      <c r="N28" s="9">
        <f t="shared" ref="N28:N32" si="17">SUM(I28:M28)/2</f>
        <v>9.0649999999999995</v>
      </c>
      <c r="O28" s="10"/>
      <c r="P28" s="10"/>
      <c r="Q28" s="10"/>
      <c r="R28" s="10">
        <v>8.8000000000000007</v>
      </c>
      <c r="S28" s="10">
        <v>8.75</v>
      </c>
      <c r="T28" s="10">
        <f t="shared" si="16"/>
        <v>8.7750000000000004</v>
      </c>
      <c r="U28" s="3"/>
      <c r="V28" s="3"/>
      <c r="W28" s="3">
        <v>8.682500000000001</v>
      </c>
      <c r="X28" s="3">
        <v>8.4224999999999994</v>
      </c>
      <c r="Y28" s="3">
        <v>7.9074999999999989</v>
      </c>
      <c r="Z28" s="3">
        <f t="shared" si="14"/>
        <v>8.3375000000000004</v>
      </c>
      <c r="AA28" s="5"/>
      <c r="AB28" s="5"/>
      <c r="AC28" s="5">
        <v>8.5950000000000006</v>
      </c>
      <c r="AD28" s="5">
        <v>8.3350000000000009</v>
      </c>
      <c r="AE28" s="5">
        <v>7.8249999999999993</v>
      </c>
      <c r="AF28" s="5">
        <f t="shared" si="15"/>
        <v>8.2516666666666669</v>
      </c>
    </row>
    <row r="29" spans="1:32" x14ac:dyDescent="0.25">
      <c r="A29" s="12">
        <v>145</v>
      </c>
      <c r="B29" s="6">
        <v>9.32</v>
      </c>
      <c r="C29" s="6">
        <v>9.17</v>
      </c>
      <c r="D29" s="6">
        <v>9.43</v>
      </c>
      <c r="E29" s="6">
        <v>9.68</v>
      </c>
      <c r="F29" s="6">
        <v>9.9700000000000006</v>
      </c>
      <c r="G29" s="6">
        <v>10.68</v>
      </c>
      <c r="H29" s="11">
        <f t="shared" si="0"/>
        <v>9.7083333333333339</v>
      </c>
      <c r="I29" s="9"/>
      <c r="J29" s="9"/>
      <c r="K29" s="9"/>
      <c r="L29" s="9">
        <v>9.1</v>
      </c>
      <c r="M29" s="9">
        <v>9.0500000000000007</v>
      </c>
      <c r="N29" s="9">
        <f t="shared" si="17"/>
        <v>9.0749999999999993</v>
      </c>
      <c r="O29" s="10"/>
      <c r="P29" s="10"/>
      <c r="Q29" s="10"/>
      <c r="R29" s="10">
        <v>8.81</v>
      </c>
      <c r="S29" s="10">
        <v>8.76</v>
      </c>
      <c r="T29" s="10">
        <f t="shared" si="16"/>
        <v>8.7850000000000001</v>
      </c>
      <c r="U29" s="3"/>
      <c r="V29" s="3"/>
      <c r="W29" s="3">
        <v>8.745000000000001</v>
      </c>
      <c r="X29" s="3">
        <v>8.4924999999999997</v>
      </c>
      <c r="Y29" s="3">
        <v>7.9949999999999992</v>
      </c>
      <c r="Z29" s="3">
        <f t="shared" si="14"/>
        <v>8.4108333333333345</v>
      </c>
      <c r="AA29" s="5"/>
      <c r="AB29" s="5"/>
      <c r="AC29" s="5">
        <v>8.6524999999999999</v>
      </c>
      <c r="AD29" s="5">
        <v>8.4037500000000005</v>
      </c>
      <c r="AE29" s="5">
        <v>7.9112499999999999</v>
      </c>
      <c r="AF29" s="5">
        <f t="shared" si="15"/>
        <v>8.3224999999999998</v>
      </c>
    </row>
    <row r="30" spans="1:32" x14ac:dyDescent="0.25">
      <c r="A30" s="12">
        <v>150</v>
      </c>
      <c r="B30" s="6">
        <v>9.3000000000000007</v>
      </c>
      <c r="C30" s="6">
        <v>9.15</v>
      </c>
      <c r="D30" s="6">
        <v>9.4</v>
      </c>
      <c r="E30" s="6">
        <v>9.64</v>
      </c>
      <c r="F30" s="6">
        <v>9.93</v>
      </c>
      <c r="G30" s="6">
        <v>10.61</v>
      </c>
      <c r="H30" s="11">
        <f t="shared" si="0"/>
        <v>9.6716666666666669</v>
      </c>
      <c r="I30" s="9"/>
      <c r="J30" s="9"/>
      <c r="K30" s="9"/>
      <c r="L30" s="9">
        <v>9.1</v>
      </c>
      <c r="M30" s="9">
        <v>9.0500000000000007</v>
      </c>
      <c r="N30" s="9">
        <f t="shared" si="17"/>
        <v>9.0749999999999993</v>
      </c>
      <c r="O30" s="10"/>
      <c r="P30" s="10"/>
      <c r="Q30" s="10"/>
      <c r="R30" s="10">
        <v>8.81</v>
      </c>
      <c r="S30" s="10">
        <v>8.76</v>
      </c>
      <c r="T30" s="10">
        <f t="shared" si="16"/>
        <v>8.7850000000000001</v>
      </c>
      <c r="U30" s="3"/>
      <c r="V30" s="3"/>
      <c r="W30" s="3">
        <v>8.7999999999999989</v>
      </c>
      <c r="X30" s="3">
        <v>8.5562500000000004</v>
      </c>
      <c r="Y30" s="3">
        <v>8.0749999999999993</v>
      </c>
      <c r="Z30" s="3">
        <f t="shared" si="14"/>
        <v>8.4770833333333329</v>
      </c>
      <c r="AA30" s="5"/>
      <c r="AB30" s="5"/>
      <c r="AC30" s="5">
        <v>8.7125000000000004</v>
      </c>
      <c r="AD30" s="5">
        <v>8.4662500000000005</v>
      </c>
      <c r="AE30" s="5">
        <v>7.9937500000000012</v>
      </c>
      <c r="AF30" s="5">
        <f t="shared" si="15"/>
        <v>8.3908333333333349</v>
      </c>
    </row>
    <row r="31" spans="1:32" x14ac:dyDescent="0.25">
      <c r="A31" s="12">
        <v>155</v>
      </c>
      <c r="B31" s="6">
        <v>9.2799999999999994</v>
      </c>
      <c r="C31" s="6">
        <v>9.14</v>
      </c>
      <c r="D31" s="6">
        <v>9.3800000000000008</v>
      </c>
      <c r="E31" s="6">
        <v>9.61</v>
      </c>
      <c r="F31" s="6">
        <v>9.89</v>
      </c>
      <c r="G31" s="6">
        <v>10.55</v>
      </c>
      <c r="H31" s="11">
        <f t="shared" si="0"/>
        <v>9.6416666666666675</v>
      </c>
      <c r="I31" s="9"/>
      <c r="J31" s="9"/>
      <c r="K31" s="9"/>
      <c r="L31" s="9">
        <v>9.09</v>
      </c>
      <c r="M31" s="9">
        <v>9.0399999999999991</v>
      </c>
      <c r="N31" s="9">
        <f t="shared" si="17"/>
        <v>9.0649999999999995</v>
      </c>
      <c r="O31" s="10"/>
      <c r="P31" s="10"/>
      <c r="Q31" s="10"/>
      <c r="R31" s="10">
        <v>8.8000000000000007</v>
      </c>
      <c r="S31" s="10">
        <v>8.75</v>
      </c>
      <c r="T31" s="10">
        <f t="shared" si="16"/>
        <v>8.7750000000000004</v>
      </c>
      <c r="U31" s="2"/>
      <c r="V31" s="2"/>
      <c r="W31" s="2"/>
      <c r="X31" s="2"/>
      <c r="Y31" s="2"/>
      <c r="Z31" s="3"/>
      <c r="AA31" s="4"/>
      <c r="AB31" s="4"/>
      <c r="AC31" s="4"/>
      <c r="AD31" s="4"/>
      <c r="AE31" s="4"/>
      <c r="AF31" s="4"/>
    </row>
    <row r="32" spans="1:32" x14ac:dyDescent="0.25">
      <c r="A32" s="12">
        <v>160</v>
      </c>
      <c r="B32" s="6">
        <v>9.26</v>
      </c>
      <c r="C32" s="6">
        <v>9.1199999999999992</v>
      </c>
      <c r="D32" s="6">
        <v>9.36</v>
      </c>
      <c r="E32" s="6">
        <v>9.59</v>
      </c>
      <c r="F32" s="6">
        <v>9.85</v>
      </c>
      <c r="G32" s="6">
        <v>10.49</v>
      </c>
      <c r="H32" s="11">
        <f t="shared" si="0"/>
        <v>9.6116666666666664</v>
      </c>
      <c r="I32" s="9"/>
      <c r="J32" s="9"/>
      <c r="K32" s="9"/>
      <c r="L32" s="9">
        <v>9.07</v>
      </c>
      <c r="M32" s="9">
        <v>9.02</v>
      </c>
      <c r="N32" s="9">
        <f t="shared" si="17"/>
        <v>9.0449999999999999</v>
      </c>
      <c r="O32" s="10"/>
      <c r="P32" s="10"/>
      <c r="Q32" s="10"/>
      <c r="R32" s="10">
        <v>8.7799999999999994</v>
      </c>
      <c r="S32" s="10">
        <v>8.73</v>
      </c>
      <c r="T32" s="10">
        <f t="shared" si="16"/>
        <v>8.754999999999999</v>
      </c>
      <c r="U32" s="2"/>
      <c r="V32" s="2"/>
      <c r="W32" s="2"/>
      <c r="X32" s="2"/>
      <c r="Y32" s="2"/>
      <c r="Z32" s="3"/>
      <c r="AA32" s="4"/>
      <c r="AB32" s="4"/>
      <c r="AC32" s="4"/>
      <c r="AD32" s="4"/>
      <c r="AE32" s="4"/>
      <c r="AF32" s="4"/>
    </row>
    <row r="33" spans="1:32" x14ac:dyDescent="0.25">
      <c r="A33" s="12">
        <v>165</v>
      </c>
      <c r="B33" s="6">
        <v>9.24</v>
      </c>
      <c r="C33" s="6">
        <v>9.11</v>
      </c>
      <c r="D33" s="6">
        <v>9.34</v>
      </c>
      <c r="E33" s="6">
        <v>9.56</v>
      </c>
      <c r="F33" s="6">
        <v>9.81</v>
      </c>
      <c r="G33" s="6">
        <v>10.44</v>
      </c>
      <c r="H33" s="11">
        <f t="shared" si="0"/>
        <v>9.5833333333333339</v>
      </c>
      <c r="I33" s="9"/>
      <c r="J33" s="9"/>
      <c r="K33" s="9"/>
      <c r="L33" s="9"/>
      <c r="M33" s="9">
        <v>8.99</v>
      </c>
      <c r="N33" s="9">
        <f>SUM(I33:M33)/1</f>
        <v>8.99</v>
      </c>
      <c r="O33" s="10"/>
      <c r="P33" s="10"/>
      <c r="Q33" s="10"/>
      <c r="R33" s="10"/>
      <c r="S33" s="10">
        <v>8.6999999999999993</v>
      </c>
      <c r="T33" s="10">
        <f>SUM(O33:S33)/1</f>
        <v>8.6999999999999993</v>
      </c>
      <c r="U33" s="2"/>
      <c r="V33" s="2"/>
      <c r="W33" s="2"/>
      <c r="X33" s="2"/>
      <c r="Y33" s="2"/>
      <c r="Z33" s="3"/>
      <c r="AA33" s="4"/>
      <c r="AB33" s="4"/>
      <c r="AC33" s="4"/>
      <c r="AD33" s="4"/>
      <c r="AE33" s="4"/>
      <c r="AF33" s="4"/>
    </row>
    <row r="34" spans="1:32" x14ac:dyDescent="0.25">
      <c r="A34" s="12">
        <v>170</v>
      </c>
      <c r="B34" s="6">
        <v>9.23</v>
      </c>
      <c r="C34" s="6">
        <v>9.1</v>
      </c>
      <c r="D34" s="6">
        <v>9.32</v>
      </c>
      <c r="E34" s="6">
        <v>9.5299999999999994</v>
      </c>
      <c r="F34" s="6">
        <v>9.7799999999999994</v>
      </c>
      <c r="G34" s="6">
        <v>10.39</v>
      </c>
      <c r="H34" s="11">
        <f t="shared" si="0"/>
        <v>9.5583333333333336</v>
      </c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2"/>
      <c r="V34" s="2"/>
      <c r="W34" s="2"/>
      <c r="X34" s="2"/>
      <c r="Y34" s="2"/>
      <c r="Z34" s="2"/>
      <c r="AA34" s="4"/>
      <c r="AB34" s="4"/>
      <c r="AC34" s="4"/>
      <c r="AD34" s="4"/>
      <c r="AE34" s="4"/>
      <c r="AF34" s="4"/>
    </row>
    <row r="35" spans="1:32" x14ac:dyDescent="0.25">
      <c r="A35" s="12">
        <v>175</v>
      </c>
      <c r="B35" s="6">
        <v>9.2100000000000009</v>
      </c>
      <c r="C35" s="6">
        <v>9.09</v>
      </c>
      <c r="D35" s="6">
        <v>9.3000000000000007</v>
      </c>
      <c r="E35" s="6">
        <v>9.51</v>
      </c>
      <c r="F35" s="6">
        <v>9.75</v>
      </c>
      <c r="G35" s="6">
        <v>10.34</v>
      </c>
      <c r="H35" s="11">
        <f t="shared" si="0"/>
        <v>9.5333333333333332</v>
      </c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2"/>
      <c r="V35" s="2"/>
      <c r="W35" s="2"/>
      <c r="X35" s="2"/>
      <c r="Y35" s="2"/>
      <c r="Z35" s="2"/>
      <c r="AA35" s="4"/>
      <c r="AB35" s="4"/>
      <c r="AC35" s="4"/>
      <c r="AD35" s="4"/>
      <c r="AE35" s="4"/>
      <c r="AF35" s="4"/>
    </row>
    <row r="36" spans="1:32" x14ac:dyDescent="0.25">
      <c r="A36" s="12">
        <v>180</v>
      </c>
      <c r="B36" s="6">
        <v>9.1999999999999993</v>
      </c>
      <c r="C36" s="6">
        <v>9.08</v>
      </c>
      <c r="D36" s="6">
        <v>9.2899999999999991</v>
      </c>
      <c r="E36" s="6">
        <v>9.49</v>
      </c>
      <c r="F36" s="6">
        <v>9.7200000000000006</v>
      </c>
      <c r="G36" s="6">
        <v>10.29</v>
      </c>
      <c r="H36" s="11">
        <f t="shared" si="0"/>
        <v>9.5116666666666667</v>
      </c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2"/>
      <c r="V36" s="2"/>
      <c r="W36" s="2"/>
      <c r="X36" s="2"/>
      <c r="Y36" s="2"/>
      <c r="Z36" s="2"/>
      <c r="AA36" s="4"/>
      <c r="AB36" s="4"/>
      <c r="AC36" s="4"/>
      <c r="AD36" s="4"/>
      <c r="AE36" s="4"/>
      <c r="AF36" s="4"/>
    </row>
    <row r="37" spans="1:32" x14ac:dyDescent="0.25">
      <c r="A37" t="s">
        <v>33</v>
      </c>
      <c r="H37" s="11">
        <f>SUM(H3:H36)</f>
        <v>355.35666666666663</v>
      </c>
      <c r="N37" s="9">
        <f>SUM(N3:N36)</f>
        <v>300.95550000000003</v>
      </c>
      <c r="T37" s="10">
        <f>SUM(T3:T36)</f>
        <v>291.37633333333332</v>
      </c>
      <c r="Z37" s="3">
        <f>SUM(Z3:Z36)</f>
        <v>246.46424999999996</v>
      </c>
      <c r="AF37" s="5">
        <f>SUM(AF3:AF36)</f>
        <v>243.71039583333337</v>
      </c>
    </row>
    <row r="38" spans="1:32" x14ac:dyDescent="0.25">
      <c r="A38" t="s">
        <v>32</v>
      </c>
      <c r="H38" s="11">
        <f>H37/33</f>
        <v>10.768383838383837</v>
      </c>
      <c r="I38" s="1"/>
      <c r="J38" s="1"/>
      <c r="K38" s="1"/>
      <c r="L38" s="1"/>
      <c r="M38" s="1"/>
      <c r="N38" s="13">
        <f>N37/31</f>
        <v>9.7082419354838727</v>
      </c>
      <c r="O38" s="1"/>
      <c r="P38" s="1"/>
      <c r="Q38" s="1"/>
      <c r="R38" s="1"/>
      <c r="S38" s="1"/>
      <c r="T38" s="14">
        <f>T37/31</f>
        <v>9.3992365591397853</v>
      </c>
      <c r="U38" s="1"/>
      <c r="V38" s="1"/>
      <c r="W38" s="1"/>
      <c r="X38" s="1"/>
      <c r="Y38" s="1"/>
      <c r="Z38" s="15">
        <f>Z37/28</f>
        <v>8.8022946428571416</v>
      </c>
      <c r="AA38" s="1"/>
      <c r="AB38" s="1"/>
      <c r="AC38" s="1"/>
      <c r="AD38" s="1"/>
      <c r="AE38" s="1"/>
      <c r="AF38" s="16">
        <f>AF37/28</f>
        <v>8.7039427083333347</v>
      </c>
    </row>
    <row r="39" spans="1:32" x14ac:dyDescent="0.25">
      <c r="A39" t="s">
        <v>34</v>
      </c>
      <c r="H39" s="11">
        <f>H38-N38</f>
        <v>1.0601419028999644</v>
      </c>
      <c r="N39" s="13">
        <f>N38-T38</f>
        <v>0.30900537634408742</v>
      </c>
      <c r="T39" s="14">
        <f>T38-Z38</f>
        <v>0.5969419162826437</v>
      </c>
      <c r="Z39" s="15">
        <f>Z38-AF38</f>
        <v>9.8351934523806861E-2</v>
      </c>
    </row>
    <row r="40" spans="1:32" x14ac:dyDescent="0.25">
      <c r="H40" s="11">
        <f>H38-AF38</f>
        <v>2.0644411300505023</v>
      </c>
    </row>
  </sheetData>
  <mergeCells count="5">
    <mergeCell ref="O1:T1"/>
    <mergeCell ref="U1:Z1"/>
    <mergeCell ref="AA1:AF1"/>
    <mergeCell ref="B1:H1"/>
    <mergeCell ref="I1:N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2014</vt:lpstr>
      <vt:lpstr>2016</vt:lpstr>
      <vt:lpstr>2014-2022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 xx</dc:creator>
  <cp:lastModifiedBy>Vik xx</cp:lastModifiedBy>
  <dcterms:created xsi:type="dcterms:W3CDTF">2023-02-06T19:05:12Z</dcterms:created>
  <dcterms:modified xsi:type="dcterms:W3CDTF">2023-02-06T19:37:37Z</dcterms:modified>
</cp:coreProperties>
</file>