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mol\Desktop\JuNoteFolder\DilutionForEcho\"/>
    </mc:Choice>
  </mc:AlternateContent>
  <bookViews>
    <workbookView xWindow="0" yWindow="0" windowWidth="16605" windowHeight="6435" activeTab="1"/>
  </bookViews>
  <sheets>
    <sheet name="Sheet1" sheetId="1" r:id="rId1"/>
    <sheet name="Process data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E124" i="2"/>
  <c r="F124" i="2"/>
  <c r="G124" i="2"/>
  <c r="H124" i="2"/>
  <c r="I124" i="2"/>
  <c r="J124" i="2"/>
  <c r="K124" i="2"/>
  <c r="L124" i="2"/>
  <c r="M124" i="2"/>
  <c r="N124" i="2"/>
  <c r="D125" i="2"/>
  <c r="E125" i="2"/>
  <c r="F125" i="2"/>
  <c r="G125" i="2"/>
  <c r="H125" i="2"/>
  <c r="I125" i="2"/>
  <c r="J125" i="2"/>
  <c r="K125" i="2"/>
  <c r="L125" i="2"/>
  <c r="M125" i="2"/>
  <c r="N125" i="2"/>
  <c r="D126" i="2"/>
  <c r="E126" i="2"/>
  <c r="F126" i="2"/>
  <c r="G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D128" i="2"/>
  <c r="E128" i="2"/>
  <c r="F128" i="2"/>
  <c r="G128" i="2"/>
  <c r="H128" i="2"/>
  <c r="I128" i="2"/>
  <c r="J128" i="2"/>
  <c r="K128" i="2"/>
  <c r="L128" i="2"/>
  <c r="M128" i="2"/>
  <c r="N128" i="2"/>
  <c r="D129" i="2"/>
  <c r="E129" i="2"/>
  <c r="F129" i="2"/>
  <c r="G129" i="2"/>
  <c r="H129" i="2"/>
  <c r="I129" i="2"/>
  <c r="J129" i="2"/>
  <c r="K129" i="2"/>
  <c r="L129" i="2"/>
  <c r="M129" i="2"/>
  <c r="N129" i="2"/>
  <c r="D130" i="2"/>
  <c r="E130" i="2"/>
  <c r="F130" i="2"/>
  <c r="G130" i="2"/>
  <c r="H130" i="2"/>
  <c r="I130" i="2"/>
  <c r="J130" i="2"/>
  <c r="K130" i="2"/>
  <c r="L130" i="2"/>
  <c r="M130" i="2"/>
  <c r="N130" i="2"/>
  <c r="D131" i="2"/>
  <c r="E131" i="2"/>
  <c r="F131" i="2"/>
  <c r="G131" i="2"/>
  <c r="H131" i="2"/>
  <c r="I131" i="2"/>
  <c r="J131" i="2"/>
  <c r="K131" i="2"/>
  <c r="L131" i="2"/>
  <c r="M131" i="2"/>
  <c r="N131" i="2"/>
  <c r="C124" i="2"/>
  <c r="E113" i="2"/>
  <c r="D113" i="2"/>
  <c r="C113" i="2"/>
  <c r="E104" i="2"/>
  <c r="D104" i="2"/>
  <c r="C104" i="2"/>
  <c r="C125" i="2"/>
  <c r="C126" i="2"/>
  <c r="C127" i="2"/>
  <c r="C128" i="2"/>
  <c r="C129" i="2"/>
  <c r="C130" i="2"/>
  <c r="C131" i="2"/>
  <c r="C84" i="2"/>
  <c r="C48" i="2"/>
  <c r="C67" i="2"/>
  <c r="X63" i="2"/>
  <c r="W63" i="2"/>
  <c r="V63" i="2"/>
  <c r="B58" i="2"/>
  <c r="D67" i="2" l="1"/>
  <c r="E71" i="2"/>
  <c r="C69" i="2"/>
  <c r="E94" i="2"/>
  <c r="D109" i="2"/>
  <c r="D48" i="2" l="1"/>
  <c r="P80" i="2" l="1"/>
  <c r="P97" i="2" s="1"/>
  <c r="P79" i="2"/>
  <c r="P96" i="2" s="1"/>
  <c r="I119" i="2" s="1"/>
  <c r="C79" i="2"/>
  <c r="C96" i="2" s="1"/>
  <c r="C110" i="2" s="1"/>
  <c r="X77" i="2"/>
  <c r="X94" i="2" s="1"/>
  <c r="M118" i="2" s="1"/>
  <c r="P77" i="2"/>
  <c r="P94" i="2" s="1"/>
  <c r="I118" i="2" s="1"/>
  <c r="H77" i="2"/>
  <c r="H94" i="2" s="1"/>
  <c r="E118" i="2" s="1"/>
  <c r="P75" i="2"/>
  <c r="P92" i="2" s="1"/>
  <c r="I117" i="2" s="1"/>
  <c r="H75" i="2"/>
  <c r="H92" i="2" s="1"/>
  <c r="E117" i="2" s="1"/>
  <c r="X74" i="2"/>
  <c r="X91" i="2" s="1"/>
  <c r="P74" i="2"/>
  <c r="P91" i="2" s="1"/>
  <c r="H74" i="2"/>
  <c r="H91" i="2" s="1"/>
  <c r="X73" i="2"/>
  <c r="X90" i="2" s="1"/>
  <c r="M116" i="2" s="1"/>
  <c r="P73" i="2"/>
  <c r="P90" i="2" s="1"/>
  <c r="I116" i="2" s="1"/>
  <c r="H73" i="2"/>
  <c r="H90" i="2" s="1"/>
  <c r="E116" i="2" s="1"/>
  <c r="X72" i="2"/>
  <c r="X89" i="2" s="1"/>
  <c r="P72" i="2"/>
  <c r="P89" i="2" s="1"/>
  <c r="H72" i="2"/>
  <c r="H89" i="2" s="1"/>
  <c r="X71" i="2"/>
  <c r="X88" i="2" s="1"/>
  <c r="M115" i="2" s="1"/>
  <c r="P71" i="2"/>
  <c r="P88" i="2" s="1"/>
  <c r="I115" i="2" s="1"/>
  <c r="H71" i="2"/>
  <c r="H88" i="2" s="1"/>
  <c r="E115" i="2" s="1"/>
  <c r="X70" i="2"/>
  <c r="X87" i="2" s="1"/>
  <c r="P70" i="2"/>
  <c r="P87" i="2" s="1"/>
  <c r="H70" i="2"/>
  <c r="H87" i="2" s="1"/>
  <c r="X69" i="2"/>
  <c r="X86" i="2" s="1"/>
  <c r="M114" i="2" s="1"/>
  <c r="P69" i="2"/>
  <c r="P86" i="2" s="1"/>
  <c r="I114" i="2" s="1"/>
  <c r="K69" i="2"/>
  <c r="K86" i="2" s="1"/>
  <c r="G105" i="2" s="1"/>
  <c r="H69" i="2"/>
  <c r="H86" i="2" s="1"/>
  <c r="E114" i="2" s="1"/>
  <c r="C86" i="2"/>
  <c r="C105" i="2" s="1"/>
  <c r="X68" i="2"/>
  <c r="X85" i="2" s="1"/>
  <c r="S68" i="2"/>
  <c r="S85" i="2" s="1"/>
  <c r="P68" i="2"/>
  <c r="P85" i="2" s="1"/>
  <c r="K68" i="2"/>
  <c r="K85" i="2" s="1"/>
  <c r="H68" i="2"/>
  <c r="H85" i="2" s="1"/>
  <c r="C68" i="2"/>
  <c r="C85" i="2" s="1"/>
  <c r="X67" i="2"/>
  <c r="X84" i="2" s="1"/>
  <c r="M113" i="2" s="1"/>
  <c r="S67" i="2"/>
  <c r="S84" i="2" s="1"/>
  <c r="K104" i="2" s="1"/>
  <c r="P67" i="2"/>
  <c r="P84" i="2" s="1"/>
  <c r="I113" i="2" s="1"/>
  <c r="K67" i="2"/>
  <c r="K84" i="2" s="1"/>
  <c r="G104" i="2" s="1"/>
  <c r="H67" i="2"/>
  <c r="H84" i="2" s="1"/>
  <c r="Z63" i="2"/>
  <c r="Y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I80" i="2" s="1"/>
  <c r="I97" i="2" s="1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Z59" i="2"/>
  <c r="Y59" i="2"/>
  <c r="X59" i="2"/>
  <c r="W59" i="2"/>
  <c r="V59" i="2"/>
  <c r="U59" i="2"/>
  <c r="T59" i="2"/>
  <c r="S59" i="2"/>
  <c r="R59" i="2"/>
  <c r="Q59" i="2"/>
  <c r="P59" i="2"/>
  <c r="P78" i="2" s="1"/>
  <c r="P95" i="2" s="1"/>
  <c r="O59" i="2"/>
  <c r="N59" i="2"/>
  <c r="M59" i="2"/>
  <c r="L59" i="2"/>
  <c r="K59" i="2"/>
  <c r="J59" i="2"/>
  <c r="I59" i="2"/>
  <c r="H59" i="2"/>
  <c r="H78" i="2" s="1"/>
  <c r="H95" i="2" s="1"/>
  <c r="G59" i="2"/>
  <c r="F59" i="2"/>
  <c r="E59" i="2"/>
  <c r="D59" i="2"/>
  <c r="C59" i="2"/>
  <c r="B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Z57" i="2"/>
  <c r="Y57" i="2"/>
  <c r="X57" i="2"/>
  <c r="X76" i="2" s="1"/>
  <c r="X93" i="2" s="1"/>
  <c r="W57" i="2"/>
  <c r="V57" i="2"/>
  <c r="U57" i="2"/>
  <c r="T57" i="2"/>
  <c r="S57" i="2"/>
  <c r="R57" i="2"/>
  <c r="Q57" i="2"/>
  <c r="P57" i="2"/>
  <c r="P76" i="2" s="1"/>
  <c r="P93" i="2" s="1"/>
  <c r="O57" i="2"/>
  <c r="N57" i="2"/>
  <c r="M57" i="2"/>
  <c r="L57" i="2"/>
  <c r="K57" i="2"/>
  <c r="J57" i="2"/>
  <c r="I57" i="2"/>
  <c r="H57" i="2"/>
  <c r="H76" i="2" s="1"/>
  <c r="H93" i="2" s="1"/>
  <c r="G57" i="2"/>
  <c r="F57" i="2"/>
  <c r="E57" i="2"/>
  <c r="D57" i="2"/>
  <c r="C57" i="2"/>
  <c r="Z56" i="2"/>
  <c r="Y56" i="2"/>
  <c r="X56" i="2"/>
  <c r="X75" i="2" s="1"/>
  <c r="X92" i="2" s="1"/>
  <c r="M11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E73" i="2" s="1"/>
  <c r="E90" i="2" s="1"/>
  <c r="D107" i="2" s="1"/>
  <c r="D54" i="2"/>
  <c r="C54" i="2"/>
  <c r="Z53" i="2"/>
  <c r="Y53" i="2"/>
  <c r="X53" i="2"/>
  <c r="W53" i="2"/>
  <c r="V53" i="2"/>
  <c r="U53" i="2"/>
  <c r="U72" i="2" s="1"/>
  <c r="U89" i="2" s="1"/>
  <c r="T53" i="2"/>
  <c r="S53" i="2"/>
  <c r="R53" i="2"/>
  <c r="Q53" i="2"/>
  <c r="P53" i="2"/>
  <c r="O53" i="2"/>
  <c r="N53" i="2"/>
  <c r="M53" i="2"/>
  <c r="M72" i="2" s="1"/>
  <c r="M89" i="2" s="1"/>
  <c r="L53" i="2"/>
  <c r="K53" i="2"/>
  <c r="J53" i="2"/>
  <c r="I53" i="2"/>
  <c r="H53" i="2"/>
  <c r="G53" i="2"/>
  <c r="F53" i="2"/>
  <c r="E53" i="2"/>
  <c r="E72" i="2" s="1"/>
  <c r="E89" i="2" s="1"/>
  <c r="D53" i="2"/>
  <c r="C53" i="2"/>
  <c r="Z52" i="2"/>
  <c r="Y52" i="2"/>
  <c r="X52" i="2"/>
  <c r="W52" i="2"/>
  <c r="V52" i="2"/>
  <c r="U52" i="2"/>
  <c r="U71" i="2" s="1"/>
  <c r="U88" i="2" s="1"/>
  <c r="L106" i="2" s="1"/>
  <c r="T52" i="2"/>
  <c r="S52" i="2"/>
  <c r="R52" i="2"/>
  <c r="Q52" i="2"/>
  <c r="P52" i="2"/>
  <c r="O52" i="2"/>
  <c r="N52" i="2"/>
  <c r="M52" i="2"/>
  <c r="M71" i="2" s="1"/>
  <c r="M88" i="2" s="1"/>
  <c r="H106" i="2" s="1"/>
  <c r="L52" i="2"/>
  <c r="K52" i="2"/>
  <c r="J52" i="2"/>
  <c r="I52" i="2"/>
  <c r="H52" i="2"/>
  <c r="G52" i="2"/>
  <c r="F52" i="2"/>
  <c r="E52" i="2"/>
  <c r="E88" i="2" s="1"/>
  <c r="D106" i="2" s="1"/>
  <c r="D52" i="2"/>
  <c r="C52" i="2"/>
  <c r="Z51" i="2"/>
  <c r="Y51" i="2"/>
  <c r="X51" i="2"/>
  <c r="W51" i="2"/>
  <c r="V51" i="2"/>
  <c r="U51" i="2"/>
  <c r="U70" i="2" s="1"/>
  <c r="U87" i="2" s="1"/>
  <c r="T51" i="2"/>
  <c r="S51" i="2"/>
  <c r="R51" i="2"/>
  <c r="Q51" i="2"/>
  <c r="P51" i="2"/>
  <c r="O51" i="2"/>
  <c r="N51" i="2"/>
  <c r="M51" i="2"/>
  <c r="M70" i="2" s="1"/>
  <c r="M87" i="2" s="1"/>
  <c r="L51" i="2"/>
  <c r="K51" i="2"/>
  <c r="J51" i="2"/>
  <c r="I51" i="2"/>
  <c r="H51" i="2"/>
  <c r="G51" i="2"/>
  <c r="F51" i="2"/>
  <c r="E51" i="2"/>
  <c r="E70" i="2" s="1"/>
  <c r="E87" i="2" s="1"/>
  <c r="D51" i="2"/>
  <c r="C51" i="2"/>
  <c r="Z50" i="2"/>
  <c r="Y50" i="2"/>
  <c r="X50" i="2"/>
  <c r="W50" i="2"/>
  <c r="V50" i="2"/>
  <c r="U50" i="2"/>
  <c r="U69" i="2" s="1"/>
  <c r="U86" i="2" s="1"/>
  <c r="L105" i="2" s="1"/>
  <c r="T50" i="2"/>
  <c r="S50" i="2"/>
  <c r="R50" i="2"/>
  <c r="Q50" i="2"/>
  <c r="P50" i="2"/>
  <c r="O50" i="2"/>
  <c r="N50" i="2"/>
  <c r="M50" i="2"/>
  <c r="M69" i="2" s="1"/>
  <c r="M86" i="2" s="1"/>
  <c r="H105" i="2" s="1"/>
  <c r="L50" i="2"/>
  <c r="K50" i="2"/>
  <c r="J50" i="2"/>
  <c r="I50" i="2"/>
  <c r="H50" i="2"/>
  <c r="G50" i="2"/>
  <c r="F50" i="2"/>
  <c r="E50" i="2"/>
  <c r="E69" i="2" s="1"/>
  <c r="E86" i="2" s="1"/>
  <c r="D105" i="2" s="1"/>
  <c r="D50" i="2"/>
  <c r="C50" i="2"/>
  <c r="Z49" i="2"/>
  <c r="Y49" i="2"/>
  <c r="X49" i="2"/>
  <c r="W49" i="2"/>
  <c r="V49" i="2"/>
  <c r="U49" i="2"/>
  <c r="U68" i="2" s="1"/>
  <c r="U85" i="2" s="1"/>
  <c r="T49" i="2"/>
  <c r="S49" i="2"/>
  <c r="R49" i="2"/>
  <c r="Q49" i="2"/>
  <c r="P49" i="2"/>
  <c r="O49" i="2"/>
  <c r="N49" i="2"/>
  <c r="M49" i="2"/>
  <c r="M68" i="2" s="1"/>
  <c r="M85" i="2" s="1"/>
  <c r="L49" i="2"/>
  <c r="K49" i="2"/>
  <c r="J49" i="2"/>
  <c r="I49" i="2"/>
  <c r="H49" i="2"/>
  <c r="G49" i="2"/>
  <c r="F49" i="2"/>
  <c r="E49" i="2"/>
  <c r="E68" i="2" s="1"/>
  <c r="E85" i="2" s="1"/>
  <c r="D49" i="2"/>
  <c r="C49" i="2"/>
  <c r="Z48" i="2"/>
  <c r="Y48" i="2"/>
  <c r="X48" i="2"/>
  <c r="W48" i="2"/>
  <c r="V48" i="2"/>
  <c r="U48" i="2"/>
  <c r="U67" i="2" s="1"/>
  <c r="U84" i="2" s="1"/>
  <c r="L104" i="2" s="1"/>
  <c r="T48" i="2"/>
  <c r="S48" i="2"/>
  <c r="R48" i="2"/>
  <c r="Q48" i="2"/>
  <c r="P48" i="2"/>
  <c r="O48" i="2"/>
  <c r="N48" i="2"/>
  <c r="M48" i="2"/>
  <c r="M67" i="2" s="1"/>
  <c r="M84" i="2" s="1"/>
  <c r="H104" i="2" s="1"/>
  <c r="L48" i="2"/>
  <c r="K48" i="2"/>
  <c r="J48" i="2"/>
  <c r="I48" i="2"/>
  <c r="H48" i="2"/>
  <c r="G48" i="2"/>
  <c r="F48" i="2"/>
  <c r="E48" i="2"/>
  <c r="E67" i="2" s="1"/>
  <c r="E84" i="2" s="1"/>
  <c r="F67" i="2" l="1"/>
  <c r="F84" i="2" s="1"/>
  <c r="V67" i="2"/>
  <c r="V84" i="2" s="1"/>
  <c r="L113" i="2" s="1"/>
  <c r="N68" i="2"/>
  <c r="N85" i="2" s="1"/>
  <c r="F69" i="2"/>
  <c r="F86" i="2" s="1"/>
  <c r="D114" i="2" s="1"/>
  <c r="V69" i="2"/>
  <c r="V86" i="2" s="1"/>
  <c r="L114" i="2" s="1"/>
  <c r="N70" i="2"/>
  <c r="N87" i="2" s="1"/>
  <c r="F71" i="2"/>
  <c r="F88" i="2" s="1"/>
  <c r="D115" i="2" s="1"/>
  <c r="V71" i="2"/>
  <c r="V88" i="2" s="1"/>
  <c r="L115" i="2" s="1"/>
  <c r="N72" i="2"/>
  <c r="N89" i="2" s="1"/>
  <c r="F73" i="2"/>
  <c r="F90" i="2" s="1"/>
  <c r="D116" i="2" s="1"/>
  <c r="V73" i="2"/>
  <c r="V90" i="2" s="1"/>
  <c r="L116" i="2" s="1"/>
  <c r="N74" i="2"/>
  <c r="N91" i="2" s="1"/>
  <c r="F75" i="2"/>
  <c r="F92" i="2" s="1"/>
  <c r="D117" i="2" s="1"/>
  <c r="V75" i="2"/>
  <c r="V92" i="2" s="1"/>
  <c r="L117" i="2" s="1"/>
  <c r="N76" i="2"/>
  <c r="N93" i="2" s="1"/>
  <c r="F78" i="2"/>
  <c r="F95" i="2" s="1"/>
  <c r="G67" i="2"/>
  <c r="G84" i="2" s="1"/>
  <c r="O67" i="2"/>
  <c r="O84" i="2" s="1"/>
  <c r="I104" i="2" s="1"/>
  <c r="W67" i="2"/>
  <c r="W84" i="2" s="1"/>
  <c r="M104" i="2" s="1"/>
  <c r="G68" i="2"/>
  <c r="G85" i="2" s="1"/>
  <c r="O68" i="2"/>
  <c r="O85" i="2" s="1"/>
  <c r="W68" i="2"/>
  <c r="W85" i="2" s="1"/>
  <c r="G69" i="2"/>
  <c r="G86" i="2" s="1"/>
  <c r="E105" i="2" s="1"/>
  <c r="O69" i="2"/>
  <c r="O86" i="2" s="1"/>
  <c r="I105" i="2" s="1"/>
  <c r="W69" i="2"/>
  <c r="W86" i="2" s="1"/>
  <c r="M105" i="2" s="1"/>
  <c r="G70" i="2"/>
  <c r="G87" i="2" s="1"/>
  <c r="O70" i="2"/>
  <c r="O87" i="2" s="1"/>
  <c r="W70" i="2"/>
  <c r="W87" i="2" s="1"/>
  <c r="G71" i="2"/>
  <c r="G88" i="2" s="1"/>
  <c r="E106" i="2" s="1"/>
  <c r="O71" i="2"/>
  <c r="O88" i="2" s="1"/>
  <c r="I106" i="2" s="1"/>
  <c r="W71" i="2"/>
  <c r="W88" i="2" s="1"/>
  <c r="M106" i="2" s="1"/>
  <c r="G72" i="2"/>
  <c r="G89" i="2" s="1"/>
  <c r="O72" i="2"/>
  <c r="O89" i="2" s="1"/>
  <c r="W72" i="2"/>
  <c r="W89" i="2" s="1"/>
  <c r="G73" i="2"/>
  <c r="G90" i="2" s="1"/>
  <c r="E107" i="2" s="1"/>
  <c r="O73" i="2"/>
  <c r="O90" i="2" s="1"/>
  <c r="I107" i="2" s="1"/>
  <c r="W73" i="2"/>
  <c r="W90" i="2" s="1"/>
  <c r="M107" i="2" s="1"/>
  <c r="G74" i="2"/>
  <c r="G91" i="2" s="1"/>
  <c r="O74" i="2"/>
  <c r="O91" i="2" s="1"/>
  <c r="W74" i="2"/>
  <c r="W91" i="2" s="1"/>
  <c r="G75" i="2"/>
  <c r="G92" i="2" s="1"/>
  <c r="E108" i="2" s="1"/>
  <c r="O75" i="2"/>
  <c r="O92" i="2" s="1"/>
  <c r="I108" i="2" s="1"/>
  <c r="W75" i="2"/>
  <c r="W92" i="2" s="1"/>
  <c r="M108" i="2" s="1"/>
  <c r="G76" i="2"/>
  <c r="G93" i="2" s="1"/>
  <c r="O76" i="2"/>
  <c r="O93" i="2" s="1"/>
  <c r="W76" i="2"/>
  <c r="W93" i="2" s="1"/>
  <c r="G77" i="2"/>
  <c r="G94" i="2" s="1"/>
  <c r="E109" i="2" s="1"/>
  <c r="O77" i="2"/>
  <c r="O94" i="2" s="1"/>
  <c r="I109" i="2" s="1"/>
  <c r="W77" i="2"/>
  <c r="W94" i="2" s="1"/>
  <c r="M109" i="2" s="1"/>
  <c r="G78" i="2"/>
  <c r="G95" i="2" s="1"/>
  <c r="O78" i="2"/>
  <c r="O95" i="2" s="1"/>
  <c r="Y78" i="2"/>
  <c r="Y95" i="2" s="1"/>
  <c r="O79" i="2"/>
  <c r="O96" i="2" s="1"/>
  <c r="I110" i="2" s="1"/>
  <c r="Z82" i="2"/>
  <c r="Z99" i="2" s="1"/>
  <c r="R82" i="2"/>
  <c r="R99" i="2" s="1"/>
  <c r="J82" i="2"/>
  <c r="J99" i="2" s="1"/>
  <c r="Z81" i="2"/>
  <c r="Z98" i="2" s="1"/>
  <c r="N120" i="2" s="1"/>
  <c r="R81" i="2"/>
  <c r="R98" i="2" s="1"/>
  <c r="J120" i="2" s="1"/>
  <c r="J81" i="2"/>
  <c r="J98" i="2" s="1"/>
  <c r="F120" i="2" s="1"/>
  <c r="Z80" i="2"/>
  <c r="Z97" i="2" s="1"/>
  <c r="R80" i="2"/>
  <c r="R97" i="2" s="1"/>
  <c r="J80" i="2"/>
  <c r="J97" i="2" s="1"/>
  <c r="Z79" i="2"/>
  <c r="Z96" i="2" s="1"/>
  <c r="N119" i="2" s="1"/>
  <c r="R79" i="2"/>
  <c r="R96" i="2" s="1"/>
  <c r="J119" i="2" s="1"/>
  <c r="J79" i="2"/>
  <c r="J96" i="2" s="1"/>
  <c r="F119" i="2" s="1"/>
  <c r="Z78" i="2"/>
  <c r="Z95" i="2" s="1"/>
  <c r="Y82" i="2"/>
  <c r="Y99" i="2" s="1"/>
  <c r="Q82" i="2"/>
  <c r="Q99" i="2" s="1"/>
  <c r="I82" i="2"/>
  <c r="I99" i="2" s="1"/>
  <c r="Y81" i="2"/>
  <c r="Y98" i="2" s="1"/>
  <c r="N111" i="2" s="1"/>
  <c r="Q81" i="2"/>
  <c r="Q98" i="2" s="1"/>
  <c r="J111" i="2" s="1"/>
  <c r="I81" i="2"/>
  <c r="I98" i="2" s="1"/>
  <c r="F111" i="2" s="1"/>
  <c r="Y80" i="2"/>
  <c r="Y97" i="2" s="1"/>
  <c r="Q80" i="2"/>
  <c r="Q97" i="2" s="1"/>
  <c r="X82" i="2"/>
  <c r="X99" i="2" s="1"/>
  <c r="W82" i="2"/>
  <c r="W99" i="2" s="1"/>
  <c r="O82" i="2"/>
  <c r="O99" i="2" s="1"/>
  <c r="G82" i="2"/>
  <c r="G99" i="2" s="1"/>
  <c r="W81" i="2"/>
  <c r="W98" i="2" s="1"/>
  <c r="M111" i="2" s="1"/>
  <c r="O81" i="2"/>
  <c r="O98" i="2" s="1"/>
  <c r="I111" i="2" s="1"/>
  <c r="G81" i="2"/>
  <c r="G98" i="2" s="1"/>
  <c r="E111" i="2" s="1"/>
  <c r="W80" i="2"/>
  <c r="W97" i="2" s="1"/>
  <c r="O80" i="2"/>
  <c r="O97" i="2" s="1"/>
  <c r="G80" i="2"/>
  <c r="G97" i="2" s="1"/>
  <c r="W79" i="2"/>
  <c r="W96" i="2" s="1"/>
  <c r="M110" i="2" s="1"/>
  <c r="V82" i="2"/>
  <c r="V99" i="2" s="1"/>
  <c r="N82" i="2"/>
  <c r="N99" i="2" s="1"/>
  <c r="F82" i="2"/>
  <c r="F99" i="2" s="1"/>
  <c r="V81" i="2"/>
  <c r="V98" i="2" s="1"/>
  <c r="L120" i="2" s="1"/>
  <c r="N81" i="2"/>
  <c r="N98" i="2" s="1"/>
  <c r="H120" i="2" s="1"/>
  <c r="F81" i="2"/>
  <c r="F98" i="2" s="1"/>
  <c r="D120" i="2" s="1"/>
  <c r="V80" i="2"/>
  <c r="V97" i="2" s="1"/>
  <c r="N80" i="2"/>
  <c r="N97" i="2" s="1"/>
  <c r="F80" i="2"/>
  <c r="F97" i="2" s="1"/>
  <c r="U82" i="2"/>
  <c r="U99" i="2" s="1"/>
  <c r="M82" i="2"/>
  <c r="M99" i="2" s="1"/>
  <c r="E82" i="2"/>
  <c r="E99" i="2" s="1"/>
  <c r="U81" i="2"/>
  <c r="U98" i="2" s="1"/>
  <c r="L111" i="2" s="1"/>
  <c r="M81" i="2"/>
  <c r="M98" i="2" s="1"/>
  <c r="H111" i="2" s="1"/>
  <c r="E81" i="2"/>
  <c r="E98" i="2" s="1"/>
  <c r="D111" i="2" s="1"/>
  <c r="U80" i="2"/>
  <c r="U97" i="2" s="1"/>
  <c r="M80" i="2"/>
  <c r="M97" i="2" s="1"/>
  <c r="E80" i="2"/>
  <c r="E97" i="2" s="1"/>
  <c r="U79" i="2"/>
  <c r="U96" i="2" s="1"/>
  <c r="L110" i="2" s="1"/>
  <c r="M79" i="2"/>
  <c r="M96" i="2" s="1"/>
  <c r="H110" i="2" s="1"/>
  <c r="E79" i="2"/>
  <c r="E96" i="2" s="1"/>
  <c r="D110" i="2" s="1"/>
  <c r="U78" i="2"/>
  <c r="U95" i="2" s="1"/>
  <c r="T82" i="2"/>
  <c r="T99" i="2" s="1"/>
  <c r="L82" i="2"/>
  <c r="L99" i="2" s="1"/>
  <c r="D82" i="2"/>
  <c r="D99" i="2" s="1"/>
  <c r="T81" i="2"/>
  <c r="T98" i="2" s="1"/>
  <c r="K120" i="2" s="1"/>
  <c r="L81" i="2"/>
  <c r="L98" i="2" s="1"/>
  <c r="G120" i="2" s="1"/>
  <c r="D81" i="2"/>
  <c r="D98" i="2" s="1"/>
  <c r="C120" i="2" s="1"/>
  <c r="T80" i="2"/>
  <c r="T97" i="2" s="1"/>
  <c r="L80" i="2"/>
  <c r="L97" i="2" s="1"/>
  <c r="D80" i="2"/>
  <c r="D97" i="2" s="1"/>
  <c r="T79" i="2"/>
  <c r="T96" i="2" s="1"/>
  <c r="K119" i="2" s="1"/>
  <c r="L79" i="2"/>
  <c r="L96" i="2" s="1"/>
  <c r="G119" i="2" s="1"/>
  <c r="D79" i="2"/>
  <c r="D96" i="2" s="1"/>
  <c r="C119" i="2" s="1"/>
  <c r="T78" i="2"/>
  <c r="T95" i="2" s="1"/>
  <c r="S82" i="2"/>
  <c r="S99" i="2" s="1"/>
  <c r="K82" i="2"/>
  <c r="K99" i="2" s="1"/>
  <c r="C82" i="2"/>
  <c r="C99" i="2" s="1"/>
  <c r="S81" i="2"/>
  <c r="S98" i="2" s="1"/>
  <c r="K111" i="2" s="1"/>
  <c r="K81" i="2"/>
  <c r="K98" i="2" s="1"/>
  <c r="G111" i="2" s="1"/>
  <c r="C81" i="2"/>
  <c r="C98" i="2" s="1"/>
  <c r="C111" i="2" s="1"/>
  <c r="S80" i="2"/>
  <c r="S97" i="2" s="1"/>
  <c r="K80" i="2"/>
  <c r="K97" i="2" s="1"/>
  <c r="C80" i="2"/>
  <c r="C97" i="2" s="1"/>
  <c r="Q67" i="2"/>
  <c r="Q84" i="2" s="1"/>
  <c r="J104" i="2" s="1"/>
  <c r="I68" i="2"/>
  <c r="I85" i="2" s="1"/>
  <c r="Y68" i="2"/>
  <c r="Y85" i="2" s="1"/>
  <c r="Q69" i="2"/>
  <c r="Q86" i="2" s="1"/>
  <c r="J105" i="2" s="1"/>
  <c r="I70" i="2"/>
  <c r="I87" i="2" s="1"/>
  <c r="Y70" i="2"/>
  <c r="Y87" i="2" s="1"/>
  <c r="Q71" i="2"/>
  <c r="Q88" i="2" s="1"/>
  <c r="J106" i="2" s="1"/>
  <c r="I72" i="2"/>
  <c r="I89" i="2" s="1"/>
  <c r="Y72" i="2"/>
  <c r="Y89" i="2" s="1"/>
  <c r="Q73" i="2"/>
  <c r="Q90" i="2" s="1"/>
  <c r="J107" i="2" s="1"/>
  <c r="I74" i="2"/>
  <c r="I91" i="2" s="1"/>
  <c r="Y74" i="2"/>
  <c r="Y91" i="2" s="1"/>
  <c r="Q75" i="2"/>
  <c r="Q92" i="2" s="1"/>
  <c r="J108" i="2" s="1"/>
  <c r="I76" i="2"/>
  <c r="I93" i="2" s="1"/>
  <c r="Y76" i="2"/>
  <c r="Y93" i="2" s="1"/>
  <c r="I77" i="2"/>
  <c r="I94" i="2" s="1"/>
  <c r="F109" i="2" s="1"/>
  <c r="Q77" i="2"/>
  <c r="Q94" i="2" s="1"/>
  <c r="J109" i="2" s="1"/>
  <c r="I78" i="2"/>
  <c r="I95" i="2" s="1"/>
  <c r="Q78" i="2"/>
  <c r="Q95" i="2" s="1"/>
  <c r="F79" i="2"/>
  <c r="F96" i="2" s="1"/>
  <c r="D119" i="2" s="1"/>
  <c r="Q79" i="2"/>
  <c r="Q96" i="2" s="1"/>
  <c r="J110" i="2" s="1"/>
  <c r="X80" i="2"/>
  <c r="X97" i="2" s="1"/>
  <c r="I67" i="2"/>
  <c r="I84" i="2" s="1"/>
  <c r="F104" i="2" s="1"/>
  <c r="Y67" i="2"/>
  <c r="Y84" i="2" s="1"/>
  <c r="N104" i="2" s="1"/>
  <c r="Q68" i="2"/>
  <c r="Q85" i="2" s="1"/>
  <c r="I69" i="2"/>
  <c r="I86" i="2" s="1"/>
  <c r="F105" i="2" s="1"/>
  <c r="Y69" i="2"/>
  <c r="Y86" i="2" s="1"/>
  <c r="N105" i="2" s="1"/>
  <c r="Q70" i="2"/>
  <c r="Q87" i="2" s="1"/>
  <c r="I71" i="2"/>
  <c r="I88" i="2" s="1"/>
  <c r="F106" i="2" s="1"/>
  <c r="Y71" i="2"/>
  <c r="Y88" i="2" s="1"/>
  <c r="N106" i="2" s="1"/>
  <c r="Q72" i="2"/>
  <c r="Q89" i="2" s="1"/>
  <c r="I73" i="2"/>
  <c r="I90" i="2" s="1"/>
  <c r="F107" i="2" s="1"/>
  <c r="Y73" i="2"/>
  <c r="Y90" i="2" s="1"/>
  <c r="N107" i="2" s="1"/>
  <c r="Q74" i="2"/>
  <c r="Q91" i="2" s="1"/>
  <c r="I75" i="2"/>
  <c r="I92" i="2" s="1"/>
  <c r="F108" i="2" s="1"/>
  <c r="Y75" i="2"/>
  <c r="Y92" i="2" s="1"/>
  <c r="N108" i="2" s="1"/>
  <c r="Q76" i="2"/>
  <c r="Q93" i="2" s="1"/>
  <c r="Y77" i="2"/>
  <c r="Y94" i="2" s="1"/>
  <c r="N109" i="2" s="1"/>
  <c r="J67" i="2"/>
  <c r="J84" i="2" s="1"/>
  <c r="F113" i="2" s="1"/>
  <c r="R67" i="2"/>
  <c r="R84" i="2" s="1"/>
  <c r="J113" i="2" s="1"/>
  <c r="Z67" i="2"/>
  <c r="Z84" i="2" s="1"/>
  <c r="N113" i="2" s="1"/>
  <c r="J68" i="2"/>
  <c r="J85" i="2" s="1"/>
  <c r="R68" i="2"/>
  <c r="R85" i="2" s="1"/>
  <c r="Z68" i="2"/>
  <c r="Z85" i="2" s="1"/>
  <c r="J69" i="2"/>
  <c r="J86" i="2" s="1"/>
  <c r="F114" i="2" s="1"/>
  <c r="R69" i="2"/>
  <c r="R86" i="2" s="1"/>
  <c r="J114" i="2" s="1"/>
  <c r="Z69" i="2"/>
  <c r="Z86" i="2" s="1"/>
  <c r="N114" i="2" s="1"/>
  <c r="J70" i="2"/>
  <c r="J87" i="2" s="1"/>
  <c r="R70" i="2"/>
  <c r="R87" i="2" s="1"/>
  <c r="Z70" i="2"/>
  <c r="Z87" i="2" s="1"/>
  <c r="J71" i="2"/>
  <c r="J88" i="2" s="1"/>
  <c r="F115" i="2" s="1"/>
  <c r="R71" i="2"/>
  <c r="R88" i="2" s="1"/>
  <c r="J115" i="2" s="1"/>
  <c r="Z71" i="2"/>
  <c r="Z88" i="2" s="1"/>
  <c r="N115" i="2" s="1"/>
  <c r="J72" i="2"/>
  <c r="J89" i="2" s="1"/>
  <c r="R72" i="2"/>
  <c r="R89" i="2" s="1"/>
  <c r="Z72" i="2"/>
  <c r="Z89" i="2" s="1"/>
  <c r="J73" i="2"/>
  <c r="J90" i="2" s="1"/>
  <c r="F116" i="2" s="1"/>
  <c r="R73" i="2"/>
  <c r="R90" i="2" s="1"/>
  <c r="J116" i="2" s="1"/>
  <c r="Z73" i="2"/>
  <c r="Z90" i="2" s="1"/>
  <c r="N116" i="2" s="1"/>
  <c r="J74" i="2"/>
  <c r="J91" i="2" s="1"/>
  <c r="R74" i="2"/>
  <c r="R91" i="2" s="1"/>
  <c r="Z74" i="2"/>
  <c r="Z91" i="2" s="1"/>
  <c r="J75" i="2"/>
  <c r="J92" i="2" s="1"/>
  <c r="F117" i="2" s="1"/>
  <c r="R75" i="2"/>
  <c r="R92" i="2" s="1"/>
  <c r="J117" i="2" s="1"/>
  <c r="Z75" i="2"/>
  <c r="Z92" i="2" s="1"/>
  <c r="N117" i="2" s="1"/>
  <c r="J76" i="2"/>
  <c r="J93" i="2" s="1"/>
  <c r="R76" i="2"/>
  <c r="R93" i="2" s="1"/>
  <c r="Z76" i="2"/>
  <c r="Z93" i="2" s="1"/>
  <c r="J77" i="2"/>
  <c r="J94" i="2" s="1"/>
  <c r="F118" i="2" s="1"/>
  <c r="R77" i="2"/>
  <c r="R94" i="2" s="1"/>
  <c r="J118" i="2" s="1"/>
  <c r="Z77" i="2"/>
  <c r="Z94" i="2" s="1"/>
  <c r="N118" i="2" s="1"/>
  <c r="J78" i="2"/>
  <c r="J95" i="2" s="1"/>
  <c r="R78" i="2"/>
  <c r="R95" i="2" s="1"/>
  <c r="G79" i="2"/>
  <c r="G96" i="2" s="1"/>
  <c r="E110" i="2" s="1"/>
  <c r="S79" i="2"/>
  <c r="S96" i="2" s="1"/>
  <c r="K110" i="2" s="1"/>
  <c r="H81" i="2"/>
  <c r="H98" i="2" s="1"/>
  <c r="E120" i="2" s="1"/>
  <c r="S69" i="2"/>
  <c r="S86" i="2" s="1"/>
  <c r="K105" i="2" s="1"/>
  <c r="K70" i="2"/>
  <c r="K87" i="2" s="1"/>
  <c r="C71" i="2"/>
  <c r="C88" i="2" s="1"/>
  <c r="C106" i="2" s="1"/>
  <c r="S71" i="2"/>
  <c r="S88" i="2" s="1"/>
  <c r="K106" i="2" s="1"/>
  <c r="K72" i="2"/>
  <c r="K89" i="2" s="1"/>
  <c r="C73" i="2"/>
  <c r="C90" i="2" s="1"/>
  <c r="C107" i="2" s="1"/>
  <c r="S73" i="2"/>
  <c r="S90" i="2" s="1"/>
  <c r="K107" i="2" s="1"/>
  <c r="K74" i="2"/>
  <c r="K91" i="2" s="1"/>
  <c r="C75" i="2"/>
  <c r="C92" i="2" s="1"/>
  <c r="C108" i="2" s="1"/>
  <c r="S75" i="2"/>
  <c r="S92" i="2" s="1"/>
  <c r="K108" i="2" s="1"/>
  <c r="K76" i="2"/>
  <c r="K93" i="2" s="1"/>
  <c r="C77" i="2"/>
  <c r="C94" i="2" s="1"/>
  <c r="C109" i="2" s="1"/>
  <c r="K77" i="2"/>
  <c r="K94" i="2" s="1"/>
  <c r="G109" i="2" s="1"/>
  <c r="S77" i="2"/>
  <c r="S94" i="2" s="1"/>
  <c r="K109" i="2" s="1"/>
  <c r="C78" i="2"/>
  <c r="C95" i="2" s="1"/>
  <c r="K78" i="2"/>
  <c r="K95" i="2" s="1"/>
  <c r="H79" i="2"/>
  <c r="H96" i="2" s="1"/>
  <c r="E119" i="2" s="1"/>
  <c r="V79" i="2"/>
  <c r="V96" i="2" s="1"/>
  <c r="L119" i="2" s="1"/>
  <c r="P81" i="2"/>
  <c r="P98" i="2" s="1"/>
  <c r="I120" i="2" s="1"/>
  <c r="C70" i="2"/>
  <c r="C87" i="2" s="1"/>
  <c r="S70" i="2"/>
  <c r="S87" i="2" s="1"/>
  <c r="K71" i="2"/>
  <c r="K88" i="2" s="1"/>
  <c r="G106" i="2" s="1"/>
  <c r="C72" i="2"/>
  <c r="C89" i="2" s="1"/>
  <c r="S72" i="2"/>
  <c r="S89" i="2" s="1"/>
  <c r="K73" i="2"/>
  <c r="K90" i="2" s="1"/>
  <c r="G107" i="2" s="1"/>
  <c r="C74" i="2"/>
  <c r="C91" i="2" s="1"/>
  <c r="S74" i="2"/>
  <c r="S91" i="2" s="1"/>
  <c r="K75" i="2"/>
  <c r="K92" i="2" s="1"/>
  <c r="G108" i="2" s="1"/>
  <c r="C76" i="2"/>
  <c r="C93" i="2" s="1"/>
  <c r="S76" i="2"/>
  <c r="S93" i="2" s="1"/>
  <c r="S78" i="2"/>
  <c r="S95" i="2" s="1"/>
  <c r="D84" i="2"/>
  <c r="L67" i="2"/>
  <c r="L84" i="2" s="1"/>
  <c r="G113" i="2" s="1"/>
  <c r="T67" i="2"/>
  <c r="T84" i="2" s="1"/>
  <c r="K113" i="2" s="1"/>
  <c r="D68" i="2"/>
  <c r="D85" i="2" s="1"/>
  <c r="L68" i="2"/>
  <c r="L85" i="2" s="1"/>
  <c r="T68" i="2"/>
  <c r="T85" i="2" s="1"/>
  <c r="D69" i="2"/>
  <c r="D86" i="2" s="1"/>
  <c r="C114" i="2" s="1"/>
  <c r="L69" i="2"/>
  <c r="L86" i="2" s="1"/>
  <c r="G114" i="2" s="1"/>
  <c r="T69" i="2"/>
  <c r="T86" i="2" s="1"/>
  <c r="K114" i="2" s="1"/>
  <c r="D70" i="2"/>
  <c r="D87" i="2" s="1"/>
  <c r="L70" i="2"/>
  <c r="L87" i="2" s="1"/>
  <c r="T70" i="2"/>
  <c r="T87" i="2" s="1"/>
  <c r="D71" i="2"/>
  <c r="D88" i="2" s="1"/>
  <c r="C115" i="2" s="1"/>
  <c r="L71" i="2"/>
  <c r="L88" i="2" s="1"/>
  <c r="G115" i="2" s="1"/>
  <c r="T71" i="2"/>
  <c r="T88" i="2" s="1"/>
  <c r="K115" i="2" s="1"/>
  <c r="D72" i="2"/>
  <c r="D89" i="2" s="1"/>
  <c r="L72" i="2"/>
  <c r="L89" i="2" s="1"/>
  <c r="T72" i="2"/>
  <c r="T89" i="2" s="1"/>
  <c r="D73" i="2"/>
  <c r="D90" i="2" s="1"/>
  <c r="C116" i="2" s="1"/>
  <c r="L73" i="2"/>
  <c r="L90" i="2" s="1"/>
  <c r="G116" i="2" s="1"/>
  <c r="T73" i="2"/>
  <c r="T90" i="2" s="1"/>
  <c r="K116" i="2" s="1"/>
  <c r="D74" i="2"/>
  <c r="D91" i="2" s="1"/>
  <c r="L74" i="2"/>
  <c r="L91" i="2" s="1"/>
  <c r="T74" i="2"/>
  <c r="T91" i="2" s="1"/>
  <c r="D75" i="2"/>
  <c r="D92" i="2" s="1"/>
  <c r="C117" i="2" s="1"/>
  <c r="L75" i="2"/>
  <c r="L92" i="2" s="1"/>
  <c r="G117" i="2" s="1"/>
  <c r="T75" i="2"/>
  <c r="T92" i="2" s="1"/>
  <c r="K117" i="2" s="1"/>
  <c r="D76" i="2"/>
  <c r="D93" i="2" s="1"/>
  <c r="L76" i="2"/>
  <c r="L93" i="2" s="1"/>
  <c r="T76" i="2"/>
  <c r="T93" i="2" s="1"/>
  <c r="D77" i="2"/>
  <c r="D94" i="2" s="1"/>
  <c r="C118" i="2" s="1"/>
  <c r="L77" i="2"/>
  <c r="L94" i="2" s="1"/>
  <c r="G118" i="2" s="1"/>
  <c r="T77" i="2"/>
  <c r="T94" i="2" s="1"/>
  <c r="K118" i="2" s="1"/>
  <c r="D78" i="2"/>
  <c r="D95" i="2" s="1"/>
  <c r="L78" i="2"/>
  <c r="L95" i="2" s="1"/>
  <c r="V78" i="2"/>
  <c r="V95" i="2" s="1"/>
  <c r="I79" i="2"/>
  <c r="I96" i="2" s="1"/>
  <c r="F110" i="2" s="1"/>
  <c r="X79" i="2"/>
  <c r="X96" i="2" s="1"/>
  <c r="M119" i="2" s="1"/>
  <c r="X81" i="2"/>
  <c r="X98" i="2" s="1"/>
  <c r="M120" i="2" s="1"/>
  <c r="M73" i="2"/>
  <c r="M90" i="2" s="1"/>
  <c r="H107" i="2" s="1"/>
  <c r="U73" i="2"/>
  <c r="U90" i="2" s="1"/>
  <c r="L107" i="2" s="1"/>
  <c r="E74" i="2"/>
  <c r="E91" i="2" s="1"/>
  <c r="M74" i="2"/>
  <c r="M91" i="2" s="1"/>
  <c r="U74" i="2"/>
  <c r="U91" i="2" s="1"/>
  <c r="E75" i="2"/>
  <c r="E92" i="2" s="1"/>
  <c r="D108" i="2" s="1"/>
  <c r="M75" i="2"/>
  <c r="M92" i="2" s="1"/>
  <c r="H108" i="2" s="1"/>
  <c r="U75" i="2"/>
  <c r="U92" i="2" s="1"/>
  <c r="L108" i="2" s="1"/>
  <c r="E76" i="2"/>
  <c r="E93" i="2" s="1"/>
  <c r="M76" i="2"/>
  <c r="M93" i="2" s="1"/>
  <c r="U76" i="2"/>
  <c r="U93" i="2" s="1"/>
  <c r="E77" i="2"/>
  <c r="M77" i="2"/>
  <c r="M94" i="2" s="1"/>
  <c r="H109" i="2" s="1"/>
  <c r="U77" i="2"/>
  <c r="U94" i="2" s="1"/>
  <c r="L109" i="2" s="1"/>
  <c r="E78" i="2"/>
  <c r="E95" i="2" s="1"/>
  <c r="M78" i="2"/>
  <c r="M95" i="2" s="1"/>
  <c r="W78" i="2"/>
  <c r="W95" i="2" s="1"/>
  <c r="K79" i="2"/>
  <c r="K96" i="2" s="1"/>
  <c r="G110" i="2" s="1"/>
  <c r="Y79" i="2"/>
  <c r="Y96" i="2" s="1"/>
  <c r="N110" i="2" s="1"/>
  <c r="H82" i="2"/>
  <c r="H99" i="2" s="1"/>
  <c r="N67" i="2"/>
  <c r="N84" i="2" s="1"/>
  <c r="H113" i="2" s="1"/>
  <c r="F68" i="2"/>
  <c r="F85" i="2" s="1"/>
  <c r="V68" i="2"/>
  <c r="V85" i="2" s="1"/>
  <c r="N69" i="2"/>
  <c r="N86" i="2" s="1"/>
  <c r="H114" i="2" s="1"/>
  <c r="F70" i="2"/>
  <c r="F87" i="2" s="1"/>
  <c r="V70" i="2"/>
  <c r="V87" i="2" s="1"/>
  <c r="N71" i="2"/>
  <c r="N88" i="2" s="1"/>
  <c r="H115" i="2" s="1"/>
  <c r="F72" i="2"/>
  <c r="F89" i="2" s="1"/>
  <c r="V72" i="2"/>
  <c r="V89" i="2" s="1"/>
  <c r="N73" i="2"/>
  <c r="N90" i="2" s="1"/>
  <c r="H116" i="2" s="1"/>
  <c r="F74" i="2"/>
  <c r="F91" i="2" s="1"/>
  <c r="V74" i="2"/>
  <c r="V91" i="2" s="1"/>
  <c r="N75" i="2"/>
  <c r="N92" i="2" s="1"/>
  <c r="H117" i="2" s="1"/>
  <c r="F76" i="2"/>
  <c r="F93" i="2" s="1"/>
  <c r="V76" i="2"/>
  <c r="V93" i="2" s="1"/>
  <c r="F77" i="2"/>
  <c r="F94" i="2" s="1"/>
  <c r="D118" i="2" s="1"/>
  <c r="N77" i="2"/>
  <c r="N94" i="2" s="1"/>
  <c r="H118" i="2" s="1"/>
  <c r="V77" i="2"/>
  <c r="V94" i="2" s="1"/>
  <c r="L118" i="2" s="1"/>
  <c r="N78" i="2"/>
  <c r="N95" i="2" s="1"/>
  <c r="X78" i="2"/>
  <c r="X95" i="2" s="1"/>
  <c r="N79" i="2"/>
  <c r="N96" i="2" s="1"/>
  <c r="H119" i="2" s="1"/>
  <c r="H80" i="2"/>
  <c r="H97" i="2" s="1"/>
  <c r="P82" i="2"/>
  <c r="P99" i="2" s="1"/>
</calcChain>
</file>

<file path=xl/sharedStrings.xml><?xml version="1.0" encoding="utf-8"?>
<sst xmlns="http://schemas.openxmlformats.org/spreadsheetml/2006/main" count="186" uniqueCount="70">
  <si>
    <t>Software Version</t>
  </si>
  <si>
    <t>3.08.01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</si>
  <si>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</si>
  <si>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</si>
  <si>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</si>
  <si>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</si>
  <si>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</si>
  <si>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</si>
  <si>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</si>
  <si>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</si>
  <si>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</si>
  <si>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1611141A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</si>
  <si>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</si>
  <si>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</si>
  <si>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</si>
  <si>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</si>
  <si>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</si>
  <si>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</si>
  <si>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</si>
  <si>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</si>
  <si>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</si>
  <si>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</si>
  <si>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</si>
  <si>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Bottom,  Gain: 0</t>
  </si>
  <si>
    <t>Light Source: Xenon Flash,  Lamp Energy: High</t>
  </si>
  <si>
    <t>Read Speed: Normal,  Delay: 100 msec,  Measurements/Data Point: 10</t>
  </si>
  <si>
    <t>Read Height: 9,5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</si>
  <si>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</si>
  <si>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</si>
  <si>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</si>
  <si>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</si>
  <si>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</si>
  <si>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</si>
  <si>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</si>
  <si>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</si>
  <si>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</si>
  <si>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</si>
  <si>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</si>
  <si>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</si>
  <si>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</si>
  <si>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</si>
  <si>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</si>
  <si>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</si>
  <si>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</si>
  <si>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</si>
  <si>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Remove background using V20 </t>
  </si>
  <si>
    <t>To make the std curve</t>
  </si>
  <si>
    <t>Use std curve to translate</t>
  </si>
  <si>
    <t xml:space="preserve">FL values To DNA </t>
  </si>
  <si>
    <t>concentration</t>
  </si>
  <si>
    <t xml:space="preserve">Convert dil factor to </t>
  </si>
  <si>
    <t>real DNA conc</t>
  </si>
  <si>
    <t>Odd numbers X20</t>
  </si>
  <si>
    <t>Even numbers X100</t>
  </si>
  <si>
    <t>Also divide by 1000</t>
  </si>
  <si>
    <t>to convert to ng/µL</t>
  </si>
  <si>
    <t>*20</t>
  </si>
  <si>
    <t>*100</t>
  </si>
  <si>
    <t xml:space="preserve">    Optics: Bottom,  Gain: Scale to high wells (P24)</t>
  </si>
  <si>
    <t>Read Speed: Sweep,  Delay: 0 msec,  Measurements/Data Point: 1</t>
  </si>
  <si>
    <t>Automatic gain values</t>
  </si>
  <si>
    <t>Gain(485,528)</t>
  </si>
  <si>
    <t>A1</t>
  </si>
  <si>
    <t>UN FEDINFED</t>
  </si>
  <si>
    <t>B1</t>
  </si>
  <si>
    <t>C1</t>
  </si>
  <si>
    <t>D1</t>
  </si>
  <si>
    <t xml:space="preserve">Output CSV </t>
  </si>
  <si>
    <t>Output CSV for errors</t>
  </si>
  <si>
    <t xml:space="preserve">count number is added by the user to the script.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</si>
</sst>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7" fillId="15" borderId="0" xfId="0" applyFont="1" applyFill="1"/>
    <xf numFmtId="0" fontId="0" fillId="15" borderId="0" xfId="0" applyFill="1"/>
    <xf numFmtId="0" fontId="5" fillId="3" borderId="4" xfId="0" applyFont="1" applyFill="1" applyBorder="1" applyAlignment="1">
      <alignment horizontal="center" vertical="center" wrapText="1"/>
    </xf>
    <xf numFmtId="0" fontId="7" fillId="15" borderId="0" xfId="0" applyFont="1" applyFill="1" applyBorder="1"/>
    <xf numFmtId="0" fontId="8" fillId="0" borderId="0" xfId="0" applyFont="1"/>
    <xf numFmtId="164" fontId="9" fillId="0" borderId="0" xfId="1" applyNumberFormat="1" applyFont="1" applyFill="1" applyBorder="1"/>
    <xf numFmtId="0" fontId="0" fillId="3" borderId="4" xfId="0" applyFill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2270341207349"/>
          <c:y val="6.5231481481481501E-2"/>
          <c:w val="0.8318772965879265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91172756125151"/>
                  <c:y val="0.23553724614292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Sheet1'!$A$58:$A$62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'[1]Plate 1 - Sheet1'!$B$58:$B$62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859</c:v>
                </c:pt>
                <c:pt idx="3">
                  <c:v>7426</c:v>
                </c:pt>
                <c:pt idx="4">
                  <c:v>77597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2F7-8F19-57E89C35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2288"/>
        <c:axId val="328313272"/>
      </c:scatterChart>
      <c:valAx>
        <c:axId val="3283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3272"/>
        <c:crosses val="autoZero"/>
        <c:crossBetween val="midCat"/>
      </c:valAx>
      <c:valAx>
        <c:axId val="3283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2270341207349"/>
          <c:y val="2.8194444444444446E-2"/>
          <c:w val="0.8318772965879265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'[2]Plate 1 - Sheet1'!$A$58:$A$62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'[2]Plate 1 - Sheet1'!$B$58:$B$62</c:f>
              <c:numCache>
                <c:formatCode>General</c:formatCode>
                <c:ptCount val="5"/>
                <c:pt idx="0">
                  <c:v>0</c:v>
                </c:pt>
                <c:pt idx="1">
                  <c:v>89</c:v>
                </c:pt>
                <c:pt idx="2">
                  <c:v>747</c:v>
                </c:pt>
                <c:pt idx="3">
                  <c:v>8202</c:v>
                </c:pt>
                <c:pt idx="4">
                  <c:v>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9-4444-9401-6209623D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2288"/>
        <c:axId val="328313272"/>
      </c:scatterChart>
      <c:valAx>
        <c:axId val="3283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3272"/>
        <c:crosses val="autoZero"/>
        <c:crossBetween val="midCat"/>
      </c:valAx>
      <c:valAx>
        <c:axId val="3283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67670977147435"/>
                  <c:y val="0.1197458334576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 data'!$A$61:$A$62</c:f>
              <c:numCache>
                <c:formatCode>General</c:formatCode>
                <c:ptCount val="2"/>
                <c:pt idx="0">
                  <c:v>100</c:v>
                </c:pt>
                <c:pt idx="1">
                  <c:v>1000</c:v>
                </c:pt>
              </c:numCache>
            </c:numRef>
          </c:xVal>
          <c:yVal>
            <c:numRef>
              <c:f>'Process data'!$B$61:$B$62</c:f>
              <c:numCache>
                <c:formatCode>General</c:formatCode>
                <c:ptCount val="2"/>
                <c:pt idx="0">
                  <c:v>116</c:v>
                </c:pt>
                <c:pt idx="1">
                  <c:v>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4-4E4F-952C-92ABA2EB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86200"/>
        <c:axId val="490485544"/>
      </c:scatterChart>
      <c:valAx>
        <c:axId val="49048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5544"/>
        <c:crosses val="autoZero"/>
        <c:crossBetween val="midCat"/>
      </c:valAx>
      <c:valAx>
        <c:axId val="4904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49</xdr:row>
      <xdr:rowOff>47625</xdr:rowOff>
    </xdr:from>
    <xdr:to>
      <xdr:col>18</xdr:col>
      <xdr:colOff>19050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8</xdr:row>
      <xdr:rowOff>9525</xdr:rowOff>
    </xdr:from>
    <xdr:to>
      <xdr:col>25</xdr:col>
      <xdr:colOff>257175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416719</xdr:colOff>
      <xdr:row>49</xdr:row>
      <xdr:rowOff>183356</xdr:rowOff>
    </xdr:from>
    <xdr:to>
      <xdr:col>34</xdr:col>
      <xdr:colOff>114300</xdr:colOff>
      <xdr:row>64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icogreen%20test%20with%20SM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icogreen%20test%20with%20dilutions%20and%20after%20bub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 - Sheet1"/>
    </sheetNames>
    <sheetDataSet>
      <sheetData sheetId="0">
        <row r="58">
          <cell r="A58">
            <v>0</v>
          </cell>
          <cell r="B58">
            <v>0</v>
          </cell>
        </row>
        <row r="59">
          <cell r="A59">
            <v>1</v>
          </cell>
          <cell r="B59">
            <v>102</v>
          </cell>
        </row>
        <row r="60">
          <cell r="A60">
            <v>10</v>
          </cell>
          <cell r="B60">
            <v>859</v>
          </cell>
        </row>
        <row r="61">
          <cell r="A61">
            <v>100</v>
          </cell>
          <cell r="B61">
            <v>7426</v>
          </cell>
        </row>
        <row r="62">
          <cell r="A62">
            <v>1000</v>
          </cell>
          <cell r="B62">
            <v>77597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 - Sheet1"/>
      <sheetName val="Sheet1"/>
      <sheetName val="Sheet2"/>
      <sheetName val="Sheet3"/>
      <sheetName val="Sheet4"/>
    </sheetNames>
    <sheetDataSet>
      <sheetData sheetId="0">
        <row r="58">
          <cell r="A58">
            <v>0</v>
          </cell>
          <cell r="B58">
            <v>0</v>
          </cell>
        </row>
        <row r="59">
          <cell r="A59">
            <v>1</v>
          </cell>
          <cell r="B59">
            <v>89</v>
          </cell>
        </row>
        <row r="60">
          <cell r="A60">
            <v>10</v>
          </cell>
          <cell r="B60">
            <v>747</v>
          </cell>
        </row>
        <row r="61">
          <cell r="A61">
            <v>100</v>
          </cell>
          <cell r="B61">
            <v>8202</v>
          </cell>
        </row>
        <row r="62">
          <cell r="A62">
            <v>1000</v>
          </cell>
          <cell r="B62">
            <v>31014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topLeftCell="A7" workbookViewId="0">
      <selection activeCell="H24" sqref="H24"/>
    </sheetView>
  </sheetViews>
  <sheetFormatPr defaultRowHeight="15" x14ac:dyDescent="0.25"/>
  <cols>
    <col min="1" max="1" width="20.7109375" customWidth="1"/>
    <col min="2" max="2" width="12.710937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44351</v>
      </c>
    </row>
    <row r="8" spans="1:2" x14ac:dyDescent="0.25">
      <c r="A8" t="s">
        <v>7</v>
      </c>
      <c r="B8" s="2">
        <v>0.3988888888888889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27" x14ac:dyDescent="0.25">
      <c r="B17" t="s">
        <v>20</v>
      </c>
    </row>
    <row r="18" spans="1:27" x14ac:dyDescent="0.25">
      <c r="B18" t="s">
        <v>21</v>
      </c>
    </row>
    <row r="19" spans="1:27" x14ac:dyDescent="0.25">
      <c r="B19" t="s">
        <v>22</v>
      </c>
    </row>
    <row r="20" spans="1:27" x14ac:dyDescent="0.25">
      <c r="B20" t="s">
        <v>58</v>
      </c>
    </row>
    <row r="21" spans="1:27" x14ac:dyDescent="0.25">
      <c r="B21" t="s">
        <v>24</v>
      </c>
    </row>
    <row r="22" spans="1:27" x14ac:dyDescent="0.25">
      <c r="B22" t="s">
        <v>59</v>
      </c>
    </row>
    <row r="23" spans="1:27" x14ac:dyDescent="0.25">
      <c r="B23" t="s">
        <v>26</v>
      </c>
    </row>
    <row r="24" spans="1:27" ht="25.5" x14ac:dyDescent="0.25">
      <c r="A24" s="3" t="s">
        <v>60</v>
      </c>
      <c r="B24" s="4"/>
    </row>
    <row r="25" spans="1:27" x14ac:dyDescent="0.25">
      <c r="A25" s="4" t="s">
        <v>61</v>
      </c>
      <c r="B25" s="4">
        <v>102</v>
      </c>
    </row>
    <row r="27" spans="1:27" x14ac:dyDescent="0.25">
      <c r="A27" s="3" t="s">
        <v>27</v>
      </c>
      <c r="B27" s="4"/>
    </row>
    <row r="28" spans="1:27" x14ac:dyDescent="0.25">
      <c r="A28" t="s">
        <v>28</v>
      </c>
      <c r="B28">
        <v>27</v>
      </c>
    </row>
    <row r="30" spans="1:27" x14ac:dyDescent="0.25">
      <c r="B30" s="26"/>
      <c r="C30" s="22">
        <v>1</v>
      </c>
      <c r="D30" s="22">
        <v>2</v>
      </c>
      <c r="E30" s="22">
        <v>3</v>
      </c>
      <c r="F30" s="22">
        <v>4</v>
      </c>
      <c r="G30" s="22">
        <v>5</v>
      </c>
      <c r="H30" s="22">
        <v>6</v>
      </c>
      <c r="I30" s="22">
        <v>7</v>
      </c>
      <c r="J30" s="22">
        <v>8</v>
      </c>
      <c r="K30" s="22">
        <v>9</v>
      </c>
      <c r="L30" s="22">
        <v>10</v>
      </c>
      <c r="M30" s="22">
        <v>11</v>
      </c>
      <c r="N30" s="22">
        <v>12</v>
      </c>
      <c r="O30" s="22">
        <v>13</v>
      </c>
      <c r="P30" s="22">
        <v>14</v>
      </c>
      <c r="Q30" s="22">
        <v>15</v>
      </c>
      <c r="R30" s="22">
        <v>16</v>
      </c>
      <c r="S30" s="22">
        <v>17</v>
      </c>
      <c r="T30" s="22">
        <v>18</v>
      </c>
      <c r="U30" s="22">
        <v>19</v>
      </c>
      <c r="V30" s="22">
        <v>20</v>
      </c>
      <c r="W30" s="22">
        <v>21</v>
      </c>
      <c r="X30" s="22">
        <v>22</v>
      </c>
      <c r="Y30" s="22">
        <v>23</v>
      </c>
      <c r="Z30" s="22">
        <v>24</v>
      </c>
    </row>
    <row r="31" spans="1:27" x14ac:dyDescent="0.25">
      <c r="B31" s="22" t="s">
        <v>29</v>
      </c>
      <c r="C31" s="8">
        <v>8767</v>
      </c>
      <c r="D31" s="9">
        <v>1660</v>
      </c>
      <c r="E31" s="10">
        <v>90</v>
      </c>
      <c r="F31" s="10">
        <v>74</v>
      </c>
      <c r="G31" s="11">
        <v>2359</v>
      </c>
      <c r="H31" s="10">
        <v>676</v>
      </c>
      <c r="I31" s="9">
        <v>1353</v>
      </c>
      <c r="J31" s="10">
        <v>452</v>
      </c>
      <c r="K31" s="9">
        <v>910</v>
      </c>
      <c r="L31" s="10">
        <v>230</v>
      </c>
      <c r="M31" s="10">
        <v>569</v>
      </c>
      <c r="N31" s="10">
        <v>183</v>
      </c>
      <c r="O31" s="12">
        <v>7567</v>
      </c>
      <c r="P31" s="11">
        <v>2376</v>
      </c>
      <c r="Q31" s="13">
        <v>6212</v>
      </c>
      <c r="R31" s="9">
        <v>1225</v>
      </c>
      <c r="S31" s="14">
        <v>3803</v>
      </c>
      <c r="T31" s="10">
        <v>680</v>
      </c>
      <c r="U31" s="11">
        <v>2615</v>
      </c>
      <c r="V31" s="10">
        <v>242</v>
      </c>
      <c r="W31" s="9">
        <v>1250</v>
      </c>
      <c r="X31" s="10">
        <v>253</v>
      </c>
      <c r="Y31" s="9">
        <v>1349</v>
      </c>
      <c r="Z31" s="10">
        <v>252</v>
      </c>
      <c r="AA31" s="15">
        <v>485.52800000000002</v>
      </c>
    </row>
    <row r="32" spans="1:27" x14ac:dyDescent="0.25">
      <c r="B32" s="22" t="s">
        <v>30</v>
      </c>
      <c r="C32" s="10">
        <v>63</v>
      </c>
      <c r="D32" s="10">
        <v>56</v>
      </c>
      <c r="E32" s="10">
        <v>77</v>
      </c>
      <c r="F32" s="10">
        <v>64</v>
      </c>
      <c r="G32" s="10">
        <v>68</v>
      </c>
      <c r="H32" s="10">
        <v>63</v>
      </c>
      <c r="I32" s="10">
        <v>85</v>
      </c>
      <c r="J32" s="10">
        <v>77</v>
      </c>
      <c r="K32" s="10">
        <v>66</v>
      </c>
      <c r="L32" s="10">
        <v>69</v>
      </c>
      <c r="M32" s="10">
        <v>78</v>
      </c>
      <c r="N32" s="10">
        <v>56</v>
      </c>
      <c r="O32" s="10">
        <v>60</v>
      </c>
      <c r="P32" s="10">
        <v>78</v>
      </c>
      <c r="Q32" s="10">
        <v>65</v>
      </c>
      <c r="R32" s="10">
        <v>51</v>
      </c>
      <c r="S32" s="10">
        <v>64</v>
      </c>
      <c r="T32" s="10">
        <v>62</v>
      </c>
      <c r="U32" s="10">
        <v>73</v>
      </c>
      <c r="V32" s="10">
        <v>66</v>
      </c>
      <c r="W32" s="10">
        <v>66</v>
      </c>
      <c r="X32" s="10">
        <v>72</v>
      </c>
      <c r="Y32" s="10">
        <v>75</v>
      </c>
      <c r="Z32" s="10">
        <v>77</v>
      </c>
      <c r="AA32" s="15">
        <v>485.52800000000002</v>
      </c>
    </row>
    <row r="33" spans="2:27" x14ac:dyDescent="0.25">
      <c r="B33" s="22" t="s">
        <v>31</v>
      </c>
      <c r="C33" s="8">
        <v>8804</v>
      </c>
      <c r="D33" s="11">
        <v>2129</v>
      </c>
      <c r="E33" s="10">
        <v>101</v>
      </c>
      <c r="F33" s="10">
        <v>86</v>
      </c>
      <c r="G33" s="11">
        <v>2634</v>
      </c>
      <c r="H33" s="9">
        <v>954</v>
      </c>
      <c r="I33" s="11">
        <v>2012</v>
      </c>
      <c r="J33" s="10">
        <v>466</v>
      </c>
      <c r="K33" s="9">
        <v>1503</v>
      </c>
      <c r="L33" s="10">
        <v>323</v>
      </c>
      <c r="M33" s="10">
        <v>816</v>
      </c>
      <c r="N33" s="10">
        <v>197</v>
      </c>
      <c r="O33" s="10">
        <v>83</v>
      </c>
      <c r="P33" s="10">
        <v>90</v>
      </c>
      <c r="Q33" s="10">
        <v>89</v>
      </c>
      <c r="R33" s="10">
        <v>82</v>
      </c>
      <c r="S33" s="10">
        <v>73</v>
      </c>
      <c r="T33" s="10">
        <v>75</v>
      </c>
      <c r="U33" s="10">
        <v>94</v>
      </c>
      <c r="V33" s="10">
        <v>75</v>
      </c>
      <c r="W33" s="10">
        <v>102</v>
      </c>
      <c r="X33" s="10">
        <v>87</v>
      </c>
      <c r="Y33" s="10">
        <v>69</v>
      </c>
      <c r="Z33" s="10">
        <v>99</v>
      </c>
      <c r="AA33" s="15">
        <v>485.52800000000002</v>
      </c>
    </row>
    <row r="34" spans="2:27" x14ac:dyDescent="0.25">
      <c r="B34" s="22" t="s">
        <v>32</v>
      </c>
      <c r="C34" s="10">
        <v>59</v>
      </c>
      <c r="D34" s="10">
        <v>65</v>
      </c>
      <c r="E34" s="10">
        <v>65</v>
      </c>
      <c r="F34" s="10">
        <v>75</v>
      </c>
      <c r="G34" s="10">
        <v>76</v>
      </c>
      <c r="H34" s="10">
        <v>73</v>
      </c>
      <c r="I34" s="10">
        <v>68</v>
      </c>
      <c r="J34" s="10">
        <v>75</v>
      </c>
      <c r="K34" s="10">
        <v>72</v>
      </c>
      <c r="L34" s="10">
        <v>71</v>
      </c>
      <c r="M34" s="10">
        <v>60</v>
      </c>
      <c r="N34" s="10">
        <v>59</v>
      </c>
      <c r="O34" s="10">
        <v>54</v>
      </c>
      <c r="P34" s="10">
        <v>70</v>
      </c>
      <c r="Q34" s="10">
        <v>65</v>
      </c>
      <c r="R34" s="10">
        <v>62</v>
      </c>
      <c r="S34" s="10">
        <v>67</v>
      </c>
      <c r="T34" s="10">
        <v>72</v>
      </c>
      <c r="U34" s="10">
        <v>43</v>
      </c>
      <c r="V34" s="10">
        <v>66</v>
      </c>
      <c r="W34" s="10">
        <v>67</v>
      </c>
      <c r="X34" s="10">
        <v>69</v>
      </c>
      <c r="Y34" s="10">
        <v>64</v>
      </c>
      <c r="Z34" s="10">
        <v>67</v>
      </c>
      <c r="AA34" s="15">
        <v>485.52800000000002</v>
      </c>
    </row>
    <row r="35" spans="2:27" x14ac:dyDescent="0.25">
      <c r="B35" s="22" t="s">
        <v>33</v>
      </c>
      <c r="C35" s="12">
        <v>7404</v>
      </c>
      <c r="D35" s="9">
        <v>982</v>
      </c>
      <c r="E35" s="10">
        <v>86</v>
      </c>
      <c r="F35" s="10">
        <v>107</v>
      </c>
      <c r="G35" s="11">
        <v>1900</v>
      </c>
      <c r="H35" s="10">
        <v>569</v>
      </c>
      <c r="I35" s="9">
        <v>1611</v>
      </c>
      <c r="J35" s="10">
        <v>408</v>
      </c>
      <c r="K35" s="9">
        <v>974</v>
      </c>
      <c r="L35" s="10">
        <v>242</v>
      </c>
      <c r="M35" s="10">
        <v>625</v>
      </c>
      <c r="N35" s="10">
        <v>190</v>
      </c>
      <c r="O35" s="10">
        <v>82</v>
      </c>
      <c r="P35" s="10">
        <v>88</v>
      </c>
      <c r="Q35" s="10">
        <v>80</v>
      </c>
      <c r="R35" s="10">
        <v>93</v>
      </c>
      <c r="S35" s="10">
        <v>104</v>
      </c>
      <c r="T35" s="10">
        <v>78</v>
      </c>
      <c r="U35" s="10">
        <v>83</v>
      </c>
      <c r="V35" s="10">
        <v>77</v>
      </c>
      <c r="W35" s="10">
        <v>88</v>
      </c>
      <c r="X35" s="10">
        <v>96</v>
      </c>
      <c r="Y35" s="10">
        <v>81</v>
      </c>
      <c r="Z35" s="10">
        <v>101</v>
      </c>
      <c r="AA35" s="15">
        <v>485.52800000000002</v>
      </c>
    </row>
    <row r="36" spans="2:27" x14ac:dyDescent="0.25">
      <c r="B36" s="22" t="s">
        <v>34</v>
      </c>
      <c r="C36" s="10">
        <v>74</v>
      </c>
      <c r="D36" s="10">
        <v>73</v>
      </c>
      <c r="E36" s="10">
        <v>69</v>
      </c>
      <c r="F36" s="10">
        <v>84</v>
      </c>
      <c r="G36" s="10">
        <v>74</v>
      </c>
      <c r="H36" s="10">
        <v>60</v>
      </c>
      <c r="I36" s="10">
        <v>79</v>
      </c>
      <c r="J36" s="10">
        <v>79</v>
      </c>
      <c r="K36" s="10">
        <v>58</v>
      </c>
      <c r="L36" s="10">
        <v>62</v>
      </c>
      <c r="M36" s="10">
        <v>58</v>
      </c>
      <c r="N36" s="10">
        <v>83</v>
      </c>
      <c r="O36" s="10">
        <v>63</v>
      </c>
      <c r="P36" s="10">
        <v>68</v>
      </c>
      <c r="Q36" s="10">
        <v>63</v>
      </c>
      <c r="R36" s="10">
        <v>65</v>
      </c>
      <c r="S36" s="10">
        <v>68</v>
      </c>
      <c r="T36" s="10">
        <v>89</v>
      </c>
      <c r="U36" s="10">
        <v>87</v>
      </c>
      <c r="V36" s="10">
        <v>85</v>
      </c>
      <c r="W36" s="10">
        <v>83</v>
      </c>
      <c r="X36" s="10">
        <v>70</v>
      </c>
      <c r="Y36" s="10">
        <v>96</v>
      </c>
      <c r="Z36" s="10">
        <v>48</v>
      </c>
      <c r="AA36" s="15">
        <v>485.52800000000002</v>
      </c>
    </row>
    <row r="37" spans="2:27" x14ac:dyDescent="0.25">
      <c r="B37" s="22" t="s">
        <v>35</v>
      </c>
      <c r="C37" s="13">
        <v>6928</v>
      </c>
      <c r="D37" s="9">
        <v>1449</v>
      </c>
      <c r="E37" s="10">
        <v>70</v>
      </c>
      <c r="F37" s="10">
        <v>76</v>
      </c>
      <c r="G37" s="16">
        <v>3166</v>
      </c>
      <c r="H37" s="10">
        <v>585</v>
      </c>
      <c r="I37" s="9">
        <v>1535</v>
      </c>
      <c r="J37" s="10">
        <v>340</v>
      </c>
      <c r="K37" s="9">
        <v>1338</v>
      </c>
      <c r="L37" s="10">
        <v>266</v>
      </c>
      <c r="M37" s="10">
        <v>636</v>
      </c>
      <c r="N37" s="10">
        <v>142</v>
      </c>
      <c r="O37" s="10">
        <v>95</v>
      </c>
      <c r="P37" s="10">
        <v>77</v>
      </c>
      <c r="Q37" s="10">
        <v>97</v>
      </c>
      <c r="R37" s="10">
        <v>82</v>
      </c>
      <c r="S37" s="10">
        <v>89</v>
      </c>
      <c r="T37" s="10">
        <v>76</v>
      </c>
      <c r="U37" s="10">
        <v>66</v>
      </c>
      <c r="V37" s="10">
        <v>94</v>
      </c>
      <c r="W37" s="10">
        <v>85</v>
      </c>
      <c r="X37" s="10">
        <v>73</v>
      </c>
      <c r="Y37" s="10">
        <v>81</v>
      </c>
      <c r="Z37" s="10">
        <v>75</v>
      </c>
      <c r="AA37" s="15">
        <v>485.52800000000002</v>
      </c>
    </row>
    <row r="38" spans="2:27" x14ac:dyDescent="0.25">
      <c r="B38" s="22" t="s">
        <v>36</v>
      </c>
      <c r="C38" s="10">
        <v>70</v>
      </c>
      <c r="D38" s="10">
        <v>69</v>
      </c>
      <c r="E38" s="10">
        <v>55</v>
      </c>
      <c r="F38" s="10">
        <v>67</v>
      </c>
      <c r="G38" s="10">
        <v>83</v>
      </c>
      <c r="H38" s="10">
        <v>61</v>
      </c>
      <c r="I38" s="10">
        <v>61</v>
      </c>
      <c r="J38" s="10">
        <v>54</v>
      </c>
      <c r="K38" s="10">
        <v>45</v>
      </c>
      <c r="L38" s="10">
        <v>64</v>
      </c>
      <c r="M38" s="10">
        <v>54</v>
      </c>
      <c r="N38" s="10">
        <v>79</v>
      </c>
      <c r="O38" s="10">
        <v>63</v>
      </c>
      <c r="P38" s="10">
        <v>57</v>
      </c>
      <c r="Q38" s="10">
        <v>65</v>
      </c>
      <c r="R38" s="10">
        <v>78</v>
      </c>
      <c r="S38" s="10">
        <v>62</v>
      </c>
      <c r="T38" s="10">
        <v>58</v>
      </c>
      <c r="U38" s="10">
        <v>56</v>
      </c>
      <c r="V38" s="10">
        <v>58</v>
      </c>
      <c r="W38" s="10">
        <v>79</v>
      </c>
      <c r="X38" s="10">
        <v>52</v>
      </c>
      <c r="Y38" s="10">
        <v>67</v>
      </c>
      <c r="Z38" s="10">
        <v>62</v>
      </c>
      <c r="AA38" s="15">
        <v>485.52800000000002</v>
      </c>
    </row>
    <row r="39" spans="2:27" x14ac:dyDescent="0.25">
      <c r="B39" s="22" t="s">
        <v>37</v>
      </c>
      <c r="C39" s="17">
        <v>12194</v>
      </c>
      <c r="D39" s="16">
        <v>3320</v>
      </c>
      <c r="E39" s="10">
        <v>84</v>
      </c>
      <c r="F39" s="10">
        <v>91</v>
      </c>
      <c r="G39" s="14">
        <v>3795</v>
      </c>
      <c r="H39" s="10">
        <v>638</v>
      </c>
      <c r="I39" s="9">
        <v>1636</v>
      </c>
      <c r="J39" s="10">
        <v>369</v>
      </c>
      <c r="K39" s="10">
        <v>907</v>
      </c>
      <c r="L39" s="10">
        <v>234</v>
      </c>
      <c r="M39" s="10">
        <v>532</v>
      </c>
      <c r="N39" s="10">
        <v>157</v>
      </c>
      <c r="O39" s="10">
        <v>90</v>
      </c>
      <c r="P39" s="10">
        <v>58</v>
      </c>
      <c r="Q39" s="10">
        <v>94</v>
      </c>
      <c r="R39" s="10">
        <v>72</v>
      </c>
      <c r="S39" s="10">
        <v>84</v>
      </c>
      <c r="T39" s="10">
        <v>69</v>
      </c>
      <c r="U39" s="10">
        <v>75</v>
      </c>
      <c r="V39" s="10">
        <v>85</v>
      </c>
      <c r="W39" s="10">
        <v>77</v>
      </c>
      <c r="X39" s="10">
        <v>86</v>
      </c>
      <c r="Y39" s="10">
        <v>76</v>
      </c>
      <c r="Z39" s="10">
        <v>86</v>
      </c>
      <c r="AA39" s="15">
        <v>485.52800000000002</v>
      </c>
    </row>
    <row r="40" spans="2:27" x14ac:dyDescent="0.25">
      <c r="B40" s="22" t="s">
        <v>38</v>
      </c>
      <c r="C40" s="10">
        <v>94</v>
      </c>
      <c r="D40" s="10">
        <v>51</v>
      </c>
      <c r="E40" s="10">
        <v>59</v>
      </c>
      <c r="F40" s="10">
        <v>59</v>
      </c>
      <c r="G40" s="10">
        <v>72</v>
      </c>
      <c r="H40" s="10">
        <v>72</v>
      </c>
      <c r="I40" s="10">
        <v>50</v>
      </c>
      <c r="J40" s="10">
        <v>71</v>
      </c>
      <c r="K40" s="10">
        <v>62</v>
      </c>
      <c r="L40" s="10">
        <v>65</v>
      </c>
      <c r="M40" s="10">
        <v>70</v>
      </c>
      <c r="N40" s="10">
        <v>53</v>
      </c>
      <c r="O40" s="10">
        <v>49</v>
      </c>
      <c r="P40" s="10">
        <v>79</v>
      </c>
      <c r="Q40" s="10">
        <v>55</v>
      </c>
      <c r="R40" s="10">
        <v>64</v>
      </c>
      <c r="S40" s="10">
        <v>63</v>
      </c>
      <c r="T40" s="10">
        <v>72</v>
      </c>
      <c r="U40" s="10">
        <v>72</v>
      </c>
      <c r="V40" s="10">
        <v>53</v>
      </c>
      <c r="W40" s="10">
        <v>70</v>
      </c>
      <c r="X40" s="10">
        <v>64</v>
      </c>
      <c r="Y40" s="10">
        <v>70</v>
      </c>
      <c r="Z40" s="10">
        <v>77</v>
      </c>
      <c r="AA40" s="15">
        <v>485.52800000000002</v>
      </c>
    </row>
    <row r="41" spans="2:27" x14ac:dyDescent="0.25">
      <c r="B41" s="22" t="s">
        <v>39</v>
      </c>
      <c r="C41" s="18">
        <v>9893</v>
      </c>
      <c r="D41" s="9">
        <v>1055</v>
      </c>
      <c r="E41" s="19">
        <v>11122</v>
      </c>
      <c r="F41" s="14">
        <v>3938</v>
      </c>
      <c r="G41" s="11">
        <v>1934</v>
      </c>
      <c r="H41" s="10">
        <v>542</v>
      </c>
      <c r="I41" s="11">
        <v>1818</v>
      </c>
      <c r="J41" s="10">
        <v>493</v>
      </c>
      <c r="K41" s="9">
        <v>1405</v>
      </c>
      <c r="L41" s="10">
        <v>321</v>
      </c>
      <c r="M41" s="9">
        <v>923</v>
      </c>
      <c r="N41" s="10">
        <v>167</v>
      </c>
      <c r="O41" s="10">
        <v>71</v>
      </c>
      <c r="P41" s="10">
        <v>80</v>
      </c>
      <c r="Q41" s="10">
        <v>66</v>
      </c>
      <c r="R41" s="10">
        <v>109</v>
      </c>
      <c r="S41" s="10">
        <v>75</v>
      </c>
      <c r="T41" s="10">
        <v>90</v>
      </c>
      <c r="U41" s="10">
        <v>77</v>
      </c>
      <c r="V41" s="10">
        <v>87</v>
      </c>
      <c r="W41" s="10">
        <v>84</v>
      </c>
      <c r="X41" s="10">
        <v>97</v>
      </c>
      <c r="Y41" s="10">
        <v>93</v>
      </c>
      <c r="Z41" s="10">
        <v>105</v>
      </c>
      <c r="AA41" s="15">
        <v>485.52800000000002</v>
      </c>
    </row>
    <row r="42" spans="2:27" x14ac:dyDescent="0.25">
      <c r="B42" s="22" t="s">
        <v>40</v>
      </c>
      <c r="C42" s="10">
        <v>70</v>
      </c>
      <c r="D42" s="10">
        <v>86</v>
      </c>
      <c r="E42" s="10">
        <v>62</v>
      </c>
      <c r="F42" s="10">
        <v>67</v>
      </c>
      <c r="G42" s="10">
        <v>76</v>
      </c>
      <c r="H42" s="10">
        <v>56</v>
      </c>
      <c r="I42" s="10">
        <v>54</v>
      </c>
      <c r="J42" s="10">
        <v>54</v>
      </c>
      <c r="K42" s="10">
        <v>68</v>
      </c>
      <c r="L42" s="10">
        <v>52</v>
      </c>
      <c r="M42" s="10">
        <v>55</v>
      </c>
      <c r="N42" s="10">
        <v>57</v>
      </c>
      <c r="O42" s="10">
        <v>69</v>
      </c>
      <c r="P42" s="10">
        <v>62</v>
      </c>
      <c r="Q42" s="10">
        <v>56</v>
      </c>
      <c r="R42" s="10">
        <v>62</v>
      </c>
      <c r="S42" s="10">
        <v>50</v>
      </c>
      <c r="T42" s="10">
        <v>63</v>
      </c>
      <c r="U42" s="10">
        <v>68</v>
      </c>
      <c r="V42" s="10">
        <v>45</v>
      </c>
      <c r="W42" s="10">
        <v>64</v>
      </c>
      <c r="X42" s="10">
        <v>68</v>
      </c>
      <c r="Y42" s="10">
        <v>84</v>
      </c>
      <c r="Z42" s="10">
        <v>76</v>
      </c>
      <c r="AA42" s="15">
        <v>485.52800000000002</v>
      </c>
    </row>
    <row r="43" spans="2:27" x14ac:dyDescent="0.25">
      <c r="B43" s="22" t="s">
        <v>41</v>
      </c>
      <c r="C43" s="19">
        <v>11121</v>
      </c>
      <c r="D43" s="9">
        <v>1469</v>
      </c>
      <c r="E43" s="10">
        <v>102</v>
      </c>
      <c r="F43" s="10">
        <v>93</v>
      </c>
      <c r="G43" s="11">
        <v>2112</v>
      </c>
      <c r="H43" s="10">
        <v>525</v>
      </c>
      <c r="I43" s="9">
        <v>1582</v>
      </c>
      <c r="J43" s="10">
        <v>351</v>
      </c>
      <c r="K43" s="9">
        <v>1133</v>
      </c>
      <c r="L43" s="10">
        <v>205</v>
      </c>
      <c r="M43" s="10">
        <v>481</v>
      </c>
      <c r="N43" s="10">
        <v>140</v>
      </c>
      <c r="O43" s="10">
        <v>79</v>
      </c>
      <c r="P43" s="10">
        <v>68</v>
      </c>
      <c r="Q43" s="10">
        <v>104</v>
      </c>
      <c r="R43" s="10">
        <v>87</v>
      </c>
      <c r="S43" s="10">
        <v>90</v>
      </c>
      <c r="T43" s="10">
        <v>93</v>
      </c>
      <c r="U43" s="10">
        <v>79</v>
      </c>
      <c r="V43" s="10">
        <v>83</v>
      </c>
      <c r="W43" s="10">
        <v>70</v>
      </c>
      <c r="X43" s="10">
        <v>92</v>
      </c>
      <c r="Y43" s="10">
        <v>102</v>
      </c>
      <c r="Z43" s="10">
        <v>81</v>
      </c>
      <c r="AA43" s="15">
        <v>485.52800000000002</v>
      </c>
    </row>
    <row r="44" spans="2:27" x14ac:dyDescent="0.25">
      <c r="B44" s="22" t="s">
        <v>42</v>
      </c>
      <c r="C44" s="10">
        <v>54</v>
      </c>
      <c r="D44" s="10">
        <v>49</v>
      </c>
      <c r="E44" s="10">
        <v>70</v>
      </c>
      <c r="F44" s="10">
        <v>63</v>
      </c>
      <c r="G44" s="10">
        <v>56</v>
      </c>
      <c r="H44" s="10">
        <v>59</v>
      </c>
      <c r="I44" s="10">
        <v>66</v>
      </c>
      <c r="J44" s="10">
        <v>63</v>
      </c>
      <c r="K44" s="10">
        <v>45</v>
      </c>
      <c r="L44" s="10">
        <v>70</v>
      </c>
      <c r="M44" s="10">
        <v>60</v>
      </c>
      <c r="N44" s="10">
        <v>73</v>
      </c>
      <c r="O44" s="10">
        <v>68</v>
      </c>
      <c r="P44" s="10">
        <v>50</v>
      </c>
      <c r="Q44" s="10">
        <v>46</v>
      </c>
      <c r="R44" s="10">
        <v>72</v>
      </c>
      <c r="S44" s="10">
        <v>45</v>
      </c>
      <c r="T44" s="10">
        <v>66</v>
      </c>
      <c r="U44" s="10">
        <v>69</v>
      </c>
      <c r="V44" s="10">
        <v>79</v>
      </c>
      <c r="W44" s="10">
        <v>75</v>
      </c>
      <c r="X44" s="10">
        <v>54</v>
      </c>
      <c r="Y44" s="10">
        <v>59</v>
      </c>
      <c r="Z44" s="10">
        <v>67</v>
      </c>
      <c r="AA44" s="15">
        <v>485.52800000000002</v>
      </c>
    </row>
    <row r="45" spans="2:27" x14ac:dyDescent="0.25">
      <c r="B45" s="22" t="s">
        <v>43</v>
      </c>
      <c r="C45" s="17">
        <v>11622</v>
      </c>
      <c r="D45" s="16">
        <v>3098</v>
      </c>
      <c r="E45" s="10">
        <v>98</v>
      </c>
      <c r="F45" s="10">
        <v>87</v>
      </c>
      <c r="G45" s="11">
        <v>1800</v>
      </c>
      <c r="H45" s="10">
        <v>612</v>
      </c>
      <c r="I45" s="9">
        <v>1229</v>
      </c>
      <c r="J45" s="10">
        <v>403</v>
      </c>
      <c r="K45" s="16">
        <v>2990</v>
      </c>
      <c r="L45" s="10">
        <v>819</v>
      </c>
      <c r="M45" s="9">
        <v>1397</v>
      </c>
      <c r="N45" s="10">
        <v>384</v>
      </c>
      <c r="O45" s="10">
        <v>90</v>
      </c>
      <c r="P45" s="10">
        <v>82</v>
      </c>
      <c r="Q45" s="10">
        <v>88</v>
      </c>
      <c r="R45" s="10">
        <v>88</v>
      </c>
      <c r="S45" s="10">
        <v>86</v>
      </c>
      <c r="T45" s="10">
        <v>92</v>
      </c>
      <c r="U45" s="10">
        <v>107</v>
      </c>
      <c r="V45" s="10">
        <v>69</v>
      </c>
      <c r="W45" s="10">
        <v>82</v>
      </c>
      <c r="X45" s="10">
        <v>89</v>
      </c>
      <c r="Y45" s="10">
        <v>85</v>
      </c>
      <c r="Z45" s="10">
        <v>89</v>
      </c>
      <c r="AA45" s="15">
        <v>485.52800000000002</v>
      </c>
    </row>
    <row r="46" spans="2:27" x14ac:dyDescent="0.25">
      <c r="B46" s="22" t="s">
        <v>44</v>
      </c>
      <c r="C46" s="10">
        <v>51</v>
      </c>
      <c r="D46" s="10">
        <v>73</v>
      </c>
      <c r="E46" s="10">
        <v>64</v>
      </c>
      <c r="F46" s="10">
        <v>70</v>
      </c>
      <c r="G46" s="10">
        <v>64</v>
      </c>
      <c r="H46" s="10">
        <v>68</v>
      </c>
      <c r="I46" s="10">
        <v>57</v>
      </c>
      <c r="J46" s="10">
        <v>48</v>
      </c>
      <c r="K46" s="10">
        <v>63</v>
      </c>
      <c r="L46" s="10">
        <v>54</v>
      </c>
      <c r="M46" s="10">
        <v>40</v>
      </c>
      <c r="N46" s="10">
        <v>75</v>
      </c>
      <c r="O46" s="10">
        <v>63</v>
      </c>
      <c r="P46" s="10">
        <v>61</v>
      </c>
      <c r="Q46" s="10">
        <v>70</v>
      </c>
      <c r="R46" s="10">
        <v>63</v>
      </c>
      <c r="S46" s="10">
        <v>60</v>
      </c>
      <c r="T46" s="10">
        <v>56</v>
      </c>
      <c r="U46" s="10">
        <v>48</v>
      </c>
      <c r="V46" s="10">
        <v>101</v>
      </c>
      <c r="W46" s="10">
        <v>88</v>
      </c>
      <c r="X46" s="10">
        <v>94</v>
      </c>
      <c r="Y46" s="10">
        <v>217</v>
      </c>
      <c r="Z46" s="9">
        <v>1338</v>
      </c>
      <c r="AA46" s="15">
        <v>485.52800000000002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92"/>
  <sheetViews>
    <sheetView tabSelected="1" topLeftCell="A112" zoomScale="80" zoomScaleNormal="80" workbookViewId="0">
      <selection activeCell="W138" sqref="W138"/>
    </sheetView>
  </sheetViews>
  <sheetFormatPr defaultRowHeight="15" x14ac:dyDescent="0.25"/>
  <cols>
    <col min="1" max="1" width="20.7109375" customWidth="1"/>
    <col min="2" max="2" width="12.710937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44322</v>
      </c>
    </row>
    <row r="8" spans="1:2" x14ac:dyDescent="0.25">
      <c r="A8" t="s">
        <v>7</v>
      </c>
      <c r="B8" s="2">
        <v>0.68833333333333335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27" x14ac:dyDescent="0.25">
      <c r="B17" t="s">
        <v>20</v>
      </c>
    </row>
    <row r="18" spans="1:27" x14ac:dyDescent="0.25">
      <c r="B18" t="s">
        <v>21</v>
      </c>
    </row>
    <row r="19" spans="1:27" x14ac:dyDescent="0.25">
      <c r="B19" t="s">
        <v>22</v>
      </c>
    </row>
    <row r="20" spans="1:27" x14ac:dyDescent="0.25">
      <c r="B20" t="s">
        <v>23</v>
      </c>
    </row>
    <row r="21" spans="1:27" x14ac:dyDescent="0.25">
      <c r="B21" t="s">
        <v>24</v>
      </c>
    </row>
    <row r="22" spans="1:27" x14ac:dyDescent="0.25">
      <c r="B22" t="s">
        <v>25</v>
      </c>
    </row>
    <row r="23" spans="1:27" x14ac:dyDescent="0.25">
      <c r="B23" t="s">
        <v>26</v>
      </c>
    </row>
    <row r="25" spans="1:27" x14ac:dyDescent="0.25">
      <c r="A25" s="3" t="s">
        <v>27</v>
      </c>
      <c r="B25" s="4"/>
    </row>
    <row r="26" spans="1:27" x14ac:dyDescent="0.25">
      <c r="A26" t="s">
        <v>28</v>
      </c>
      <c r="B26">
        <v>27.1</v>
      </c>
    </row>
    <row r="27" spans="1:27" ht="15.75" thickBot="1" x14ac:dyDescent="0.3"/>
    <row r="28" spans="1:27" ht="15.75" thickBot="1" x14ac:dyDescent="0.3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O28" s="6">
        <v>13</v>
      </c>
      <c r="P28" s="6">
        <v>14</v>
      </c>
      <c r="Q28" s="6">
        <v>15</v>
      </c>
      <c r="R28" s="6">
        <v>16</v>
      </c>
      <c r="S28" s="6">
        <v>17</v>
      </c>
      <c r="T28" s="6">
        <v>18</v>
      </c>
      <c r="U28" s="6">
        <v>19</v>
      </c>
      <c r="V28" s="6">
        <v>20</v>
      </c>
      <c r="W28" s="6">
        <v>21</v>
      </c>
      <c r="X28" s="6">
        <v>22</v>
      </c>
      <c r="Y28" s="6">
        <v>23</v>
      </c>
      <c r="Z28" s="6">
        <v>24</v>
      </c>
    </row>
    <row r="29" spans="1:27" ht="15.75" thickBot="1" x14ac:dyDescent="0.3">
      <c r="B29" s="7" t="s">
        <v>29</v>
      </c>
      <c r="C29" s="8">
        <v>8767</v>
      </c>
      <c r="D29" s="9">
        <v>1660</v>
      </c>
      <c r="E29" s="10">
        <v>90</v>
      </c>
      <c r="F29" s="10">
        <v>74</v>
      </c>
      <c r="G29" s="11">
        <v>2359</v>
      </c>
      <c r="H29" s="10">
        <v>676</v>
      </c>
      <c r="I29" s="9">
        <v>1353</v>
      </c>
      <c r="J29" s="10">
        <v>452</v>
      </c>
      <c r="K29" s="9">
        <v>910</v>
      </c>
      <c r="L29" s="10">
        <v>230</v>
      </c>
      <c r="M29" s="10">
        <v>569</v>
      </c>
      <c r="N29" s="10">
        <v>183</v>
      </c>
      <c r="O29" s="12">
        <v>7567</v>
      </c>
      <c r="P29" s="11">
        <v>2376</v>
      </c>
      <c r="Q29" s="13">
        <v>6212</v>
      </c>
      <c r="R29" s="9">
        <v>1225</v>
      </c>
      <c r="S29" s="14">
        <v>3803</v>
      </c>
      <c r="T29" s="10">
        <v>680</v>
      </c>
      <c r="U29" s="11">
        <v>2615</v>
      </c>
      <c r="V29" s="10">
        <v>242</v>
      </c>
      <c r="W29" s="9">
        <v>1250</v>
      </c>
      <c r="X29" s="10">
        <v>253</v>
      </c>
      <c r="Y29" s="9">
        <v>1349</v>
      </c>
      <c r="Z29" s="10">
        <v>252</v>
      </c>
      <c r="AA29" s="15">
        <v>485.52800000000002</v>
      </c>
    </row>
    <row r="30" spans="1:27" ht="15.75" thickBot="1" x14ac:dyDescent="0.3">
      <c r="B30" s="7" t="s">
        <v>30</v>
      </c>
      <c r="C30" s="10">
        <v>63</v>
      </c>
      <c r="D30" s="10">
        <v>56</v>
      </c>
      <c r="E30" s="10">
        <v>77</v>
      </c>
      <c r="F30" s="10">
        <v>64</v>
      </c>
      <c r="G30" s="10">
        <v>68</v>
      </c>
      <c r="H30" s="10">
        <v>63</v>
      </c>
      <c r="I30" s="10">
        <v>85</v>
      </c>
      <c r="J30" s="10">
        <v>77</v>
      </c>
      <c r="K30" s="10">
        <v>66</v>
      </c>
      <c r="L30" s="10">
        <v>69</v>
      </c>
      <c r="M30" s="10">
        <v>78</v>
      </c>
      <c r="N30" s="10">
        <v>56</v>
      </c>
      <c r="O30" s="10">
        <v>60</v>
      </c>
      <c r="P30" s="10">
        <v>78</v>
      </c>
      <c r="Q30" s="10">
        <v>65</v>
      </c>
      <c r="R30" s="10">
        <v>51</v>
      </c>
      <c r="S30" s="10">
        <v>64</v>
      </c>
      <c r="T30" s="10">
        <v>62</v>
      </c>
      <c r="U30" s="10">
        <v>73</v>
      </c>
      <c r="V30" s="10">
        <v>66</v>
      </c>
      <c r="W30" s="10">
        <v>66</v>
      </c>
      <c r="X30" s="10">
        <v>72</v>
      </c>
      <c r="Y30" s="10">
        <v>75</v>
      </c>
      <c r="Z30" s="10">
        <v>77</v>
      </c>
      <c r="AA30" s="15">
        <v>485.52800000000002</v>
      </c>
    </row>
    <row r="31" spans="1:27" ht="15.75" thickBot="1" x14ac:dyDescent="0.3">
      <c r="B31" s="7" t="s">
        <v>31</v>
      </c>
      <c r="C31" s="8">
        <v>8804</v>
      </c>
      <c r="D31" s="11">
        <v>2129</v>
      </c>
      <c r="E31" s="10">
        <v>101</v>
      </c>
      <c r="F31" s="10">
        <v>86</v>
      </c>
      <c r="G31" s="11">
        <v>2634</v>
      </c>
      <c r="H31" s="9">
        <v>954</v>
      </c>
      <c r="I31" s="11">
        <v>2012</v>
      </c>
      <c r="J31" s="10">
        <v>466</v>
      </c>
      <c r="K31" s="9">
        <v>1503</v>
      </c>
      <c r="L31" s="10">
        <v>323</v>
      </c>
      <c r="M31" s="10">
        <v>816</v>
      </c>
      <c r="N31" s="10">
        <v>197</v>
      </c>
      <c r="O31" s="10">
        <v>83</v>
      </c>
      <c r="P31" s="10">
        <v>90</v>
      </c>
      <c r="Q31" s="10">
        <v>89</v>
      </c>
      <c r="R31" s="10">
        <v>82</v>
      </c>
      <c r="S31" s="10">
        <v>73</v>
      </c>
      <c r="T31" s="10">
        <v>75</v>
      </c>
      <c r="U31" s="10">
        <v>94</v>
      </c>
      <c r="V31" s="10">
        <v>75</v>
      </c>
      <c r="W31" s="10">
        <v>102</v>
      </c>
      <c r="X31" s="10">
        <v>87</v>
      </c>
      <c r="Y31" s="10">
        <v>69</v>
      </c>
      <c r="Z31" s="10">
        <v>99</v>
      </c>
      <c r="AA31" s="15">
        <v>485.52800000000002</v>
      </c>
    </row>
    <row r="32" spans="1:27" ht="15.75" thickBot="1" x14ac:dyDescent="0.3">
      <c r="B32" s="7" t="s">
        <v>32</v>
      </c>
      <c r="C32" s="10">
        <v>59</v>
      </c>
      <c r="D32" s="10">
        <v>65</v>
      </c>
      <c r="E32" s="10">
        <v>65</v>
      </c>
      <c r="F32" s="10">
        <v>75</v>
      </c>
      <c r="G32" s="10">
        <v>76</v>
      </c>
      <c r="H32" s="10">
        <v>73</v>
      </c>
      <c r="I32" s="10">
        <v>68</v>
      </c>
      <c r="J32" s="10">
        <v>75</v>
      </c>
      <c r="K32" s="10">
        <v>72</v>
      </c>
      <c r="L32" s="10">
        <v>71</v>
      </c>
      <c r="M32" s="10">
        <v>60</v>
      </c>
      <c r="N32" s="10">
        <v>59</v>
      </c>
      <c r="O32" s="10">
        <v>54</v>
      </c>
      <c r="P32" s="10">
        <v>70</v>
      </c>
      <c r="Q32" s="10">
        <v>65</v>
      </c>
      <c r="R32" s="10">
        <v>62</v>
      </c>
      <c r="S32" s="10">
        <v>67</v>
      </c>
      <c r="T32" s="10">
        <v>72</v>
      </c>
      <c r="U32" s="10">
        <v>43</v>
      </c>
      <c r="V32" s="10">
        <v>66</v>
      </c>
      <c r="W32" s="10">
        <v>67</v>
      </c>
      <c r="X32" s="10">
        <v>69</v>
      </c>
      <c r="Y32" s="10">
        <v>64</v>
      </c>
      <c r="Z32" s="10">
        <v>67</v>
      </c>
      <c r="AA32" s="15">
        <v>485.52800000000002</v>
      </c>
    </row>
    <row r="33" spans="1:27" ht="15.75" thickBot="1" x14ac:dyDescent="0.3">
      <c r="B33" s="7" t="s">
        <v>33</v>
      </c>
      <c r="C33" s="12">
        <v>7404</v>
      </c>
      <c r="D33" s="9">
        <v>982</v>
      </c>
      <c r="E33" s="10">
        <v>86</v>
      </c>
      <c r="F33" s="10">
        <v>107</v>
      </c>
      <c r="G33" s="11">
        <v>1900</v>
      </c>
      <c r="H33" s="10">
        <v>569</v>
      </c>
      <c r="I33" s="9">
        <v>1611</v>
      </c>
      <c r="J33" s="10">
        <v>408</v>
      </c>
      <c r="K33" s="9">
        <v>974</v>
      </c>
      <c r="L33" s="10">
        <v>242</v>
      </c>
      <c r="M33" s="10">
        <v>625</v>
      </c>
      <c r="N33" s="10">
        <v>190</v>
      </c>
      <c r="O33" s="10">
        <v>82</v>
      </c>
      <c r="P33" s="10">
        <v>88</v>
      </c>
      <c r="Q33" s="10">
        <v>80</v>
      </c>
      <c r="R33" s="10">
        <v>93</v>
      </c>
      <c r="S33" s="10">
        <v>104</v>
      </c>
      <c r="T33" s="10">
        <v>78</v>
      </c>
      <c r="U33" s="10">
        <v>83</v>
      </c>
      <c r="V33" s="10">
        <v>77</v>
      </c>
      <c r="W33" s="10">
        <v>88</v>
      </c>
      <c r="X33" s="10">
        <v>96</v>
      </c>
      <c r="Y33" s="10">
        <v>81</v>
      </c>
      <c r="Z33" s="10">
        <v>101</v>
      </c>
      <c r="AA33" s="15">
        <v>485.52800000000002</v>
      </c>
    </row>
    <row r="34" spans="1:27" ht="15.75" thickBot="1" x14ac:dyDescent="0.3">
      <c r="B34" s="7" t="s">
        <v>34</v>
      </c>
      <c r="C34" s="10">
        <v>74</v>
      </c>
      <c r="D34" s="10">
        <v>73</v>
      </c>
      <c r="E34" s="10">
        <v>69</v>
      </c>
      <c r="F34" s="10">
        <v>84</v>
      </c>
      <c r="G34" s="10">
        <v>74</v>
      </c>
      <c r="H34" s="10">
        <v>60</v>
      </c>
      <c r="I34" s="10">
        <v>79</v>
      </c>
      <c r="J34" s="10">
        <v>79</v>
      </c>
      <c r="K34" s="10">
        <v>58</v>
      </c>
      <c r="L34" s="10">
        <v>62</v>
      </c>
      <c r="M34" s="10">
        <v>58</v>
      </c>
      <c r="N34" s="10">
        <v>83</v>
      </c>
      <c r="O34" s="10">
        <v>63</v>
      </c>
      <c r="P34" s="10">
        <v>68</v>
      </c>
      <c r="Q34" s="10">
        <v>63</v>
      </c>
      <c r="R34" s="10">
        <v>65</v>
      </c>
      <c r="S34" s="10">
        <v>68</v>
      </c>
      <c r="T34" s="10">
        <v>89</v>
      </c>
      <c r="U34" s="10">
        <v>87</v>
      </c>
      <c r="V34" s="10">
        <v>85</v>
      </c>
      <c r="W34" s="10">
        <v>83</v>
      </c>
      <c r="X34" s="10">
        <v>70</v>
      </c>
      <c r="Y34" s="10">
        <v>96</v>
      </c>
      <c r="Z34" s="10">
        <v>48</v>
      </c>
      <c r="AA34" s="15">
        <v>485.52800000000002</v>
      </c>
    </row>
    <row r="35" spans="1:27" ht="15.75" thickBot="1" x14ac:dyDescent="0.3">
      <c r="B35" s="7" t="s">
        <v>35</v>
      </c>
      <c r="C35" s="13">
        <v>6928</v>
      </c>
      <c r="D35" s="9">
        <v>1449</v>
      </c>
      <c r="E35" s="10">
        <v>70</v>
      </c>
      <c r="F35" s="10">
        <v>76</v>
      </c>
      <c r="G35" s="16">
        <v>3166</v>
      </c>
      <c r="H35" s="10">
        <v>585</v>
      </c>
      <c r="I35" s="9">
        <v>1535</v>
      </c>
      <c r="J35" s="10">
        <v>340</v>
      </c>
      <c r="K35" s="9">
        <v>1338</v>
      </c>
      <c r="L35" s="10">
        <v>266</v>
      </c>
      <c r="M35" s="10">
        <v>636</v>
      </c>
      <c r="N35" s="10">
        <v>142</v>
      </c>
      <c r="O35" s="10">
        <v>95</v>
      </c>
      <c r="P35" s="10">
        <v>77</v>
      </c>
      <c r="Q35" s="10">
        <v>97</v>
      </c>
      <c r="R35" s="10">
        <v>82</v>
      </c>
      <c r="S35" s="10">
        <v>89</v>
      </c>
      <c r="T35" s="10">
        <v>76</v>
      </c>
      <c r="U35" s="10">
        <v>66</v>
      </c>
      <c r="V35" s="10">
        <v>94</v>
      </c>
      <c r="W35" s="10">
        <v>85</v>
      </c>
      <c r="X35" s="10">
        <v>73</v>
      </c>
      <c r="Y35" s="10">
        <v>81</v>
      </c>
      <c r="Z35" s="10">
        <v>75</v>
      </c>
      <c r="AA35" s="15">
        <v>485.52800000000002</v>
      </c>
    </row>
    <row r="36" spans="1:27" ht="15.75" thickBot="1" x14ac:dyDescent="0.3">
      <c r="B36" s="7" t="s">
        <v>36</v>
      </c>
      <c r="C36" s="10">
        <v>70</v>
      </c>
      <c r="D36" s="10">
        <v>69</v>
      </c>
      <c r="E36" s="10">
        <v>55</v>
      </c>
      <c r="F36" s="10">
        <v>67</v>
      </c>
      <c r="G36" s="10">
        <v>83</v>
      </c>
      <c r="H36" s="10">
        <v>61</v>
      </c>
      <c r="I36" s="10">
        <v>61</v>
      </c>
      <c r="J36" s="10">
        <v>54</v>
      </c>
      <c r="K36" s="10">
        <v>45</v>
      </c>
      <c r="L36" s="10">
        <v>64</v>
      </c>
      <c r="M36" s="10">
        <v>54</v>
      </c>
      <c r="N36" s="10">
        <v>79</v>
      </c>
      <c r="O36" s="10">
        <v>63</v>
      </c>
      <c r="P36" s="10">
        <v>57</v>
      </c>
      <c r="Q36" s="10">
        <v>65</v>
      </c>
      <c r="R36" s="10">
        <v>78</v>
      </c>
      <c r="S36" s="10">
        <v>62</v>
      </c>
      <c r="T36" s="10">
        <v>58</v>
      </c>
      <c r="U36" s="10">
        <v>56</v>
      </c>
      <c r="V36" s="10">
        <v>58</v>
      </c>
      <c r="W36" s="10">
        <v>79</v>
      </c>
      <c r="X36" s="10">
        <v>52</v>
      </c>
      <c r="Y36" s="10">
        <v>67</v>
      </c>
      <c r="Z36" s="10">
        <v>62</v>
      </c>
      <c r="AA36" s="15">
        <v>485.52800000000002</v>
      </c>
    </row>
    <row r="37" spans="1:27" ht="15.75" thickBot="1" x14ac:dyDescent="0.3">
      <c r="B37" s="7" t="s">
        <v>37</v>
      </c>
      <c r="C37" s="17">
        <v>12194</v>
      </c>
      <c r="D37" s="16">
        <v>3320</v>
      </c>
      <c r="E37" s="10">
        <v>84</v>
      </c>
      <c r="F37" s="10">
        <v>91</v>
      </c>
      <c r="G37" s="14">
        <v>3795</v>
      </c>
      <c r="H37" s="10">
        <v>638</v>
      </c>
      <c r="I37" s="9">
        <v>1636</v>
      </c>
      <c r="J37" s="10">
        <v>369</v>
      </c>
      <c r="K37" s="10">
        <v>907</v>
      </c>
      <c r="L37" s="10">
        <v>234</v>
      </c>
      <c r="M37" s="10">
        <v>532</v>
      </c>
      <c r="N37" s="10">
        <v>157</v>
      </c>
      <c r="O37" s="10">
        <v>90</v>
      </c>
      <c r="P37" s="10">
        <v>58</v>
      </c>
      <c r="Q37" s="10">
        <v>94</v>
      </c>
      <c r="R37" s="10">
        <v>72</v>
      </c>
      <c r="S37" s="10">
        <v>84</v>
      </c>
      <c r="T37" s="10">
        <v>69</v>
      </c>
      <c r="U37" s="10">
        <v>75</v>
      </c>
      <c r="V37" s="10">
        <v>85</v>
      </c>
      <c r="W37" s="10">
        <v>77</v>
      </c>
      <c r="X37" s="10">
        <v>86</v>
      </c>
      <c r="Y37" s="10">
        <v>76</v>
      </c>
      <c r="Z37" s="10">
        <v>86</v>
      </c>
      <c r="AA37" s="15">
        <v>485.52800000000002</v>
      </c>
    </row>
    <row r="38" spans="1:27" ht="15.75" thickBot="1" x14ac:dyDescent="0.3">
      <c r="B38" s="7" t="s">
        <v>38</v>
      </c>
      <c r="C38" s="10">
        <v>94</v>
      </c>
      <c r="D38" s="10">
        <v>51</v>
      </c>
      <c r="E38" s="10">
        <v>59</v>
      </c>
      <c r="F38" s="10">
        <v>59</v>
      </c>
      <c r="G38" s="10">
        <v>72</v>
      </c>
      <c r="H38" s="10">
        <v>72</v>
      </c>
      <c r="I38" s="10">
        <v>50</v>
      </c>
      <c r="J38" s="10">
        <v>71</v>
      </c>
      <c r="K38" s="10">
        <v>62</v>
      </c>
      <c r="L38" s="10">
        <v>65</v>
      </c>
      <c r="M38" s="10">
        <v>70</v>
      </c>
      <c r="N38" s="10">
        <v>53</v>
      </c>
      <c r="O38" s="10">
        <v>49</v>
      </c>
      <c r="P38" s="10">
        <v>79</v>
      </c>
      <c r="Q38" s="10">
        <v>55</v>
      </c>
      <c r="R38" s="10">
        <v>64</v>
      </c>
      <c r="S38" s="10">
        <v>63</v>
      </c>
      <c r="T38" s="10">
        <v>72</v>
      </c>
      <c r="U38" s="10">
        <v>72</v>
      </c>
      <c r="V38" s="10">
        <v>53</v>
      </c>
      <c r="W38" s="10">
        <v>70</v>
      </c>
      <c r="X38" s="10">
        <v>64</v>
      </c>
      <c r="Y38" s="10">
        <v>70</v>
      </c>
      <c r="Z38" s="10">
        <v>77</v>
      </c>
      <c r="AA38" s="15">
        <v>485.52800000000002</v>
      </c>
    </row>
    <row r="39" spans="1:27" ht="15.75" thickBot="1" x14ac:dyDescent="0.3">
      <c r="B39" s="7" t="s">
        <v>39</v>
      </c>
      <c r="C39" s="18">
        <v>9893</v>
      </c>
      <c r="D39" s="9">
        <v>1055</v>
      </c>
      <c r="E39" s="19">
        <v>11122</v>
      </c>
      <c r="F39" s="14">
        <v>3938</v>
      </c>
      <c r="G39" s="11">
        <v>1934</v>
      </c>
      <c r="H39" s="10">
        <v>542</v>
      </c>
      <c r="I39" s="11">
        <v>1818</v>
      </c>
      <c r="J39" s="10">
        <v>493</v>
      </c>
      <c r="K39" s="9">
        <v>1405</v>
      </c>
      <c r="L39" s="10">
        <v>321</v>
      </c>
      <c r="M39" s="9">
        <v>923</v>
      </c>
      <c r="N39" s="10">
        <v>167</v>
      </c>
      <c r="O39" s="10">
        <v>71</v>
      </c>
      <c r="P39" s="10">
        <v>80</v>
      </c>
      <c r="Q39" s="10">
        <v>66</v>
      </c>
      <c r="R39" s="10">
        <v>109</v>
      </c>
      <c r="S39" s="10">
        <v>75</v>
      </c>
      <c r="T39" s="10">
        <v>90</v>
      </c>
      <c r="U39" s="10">
        <v>77</v>
      </c>
      <c r="V39" s="10">
        <v>87</v>
      </c>
      <c r="W39" s="10">
        <v>84</v>
      </c>
      <c r="X39" s="10">
        <v>97</v>
      </c>
      <c r="Y39" s="10">
        <v>93</v>
      </c>
      <c r="Z39" s="10">
        <v>105</v>
      </c>
      <c r="AA39" s="15">
        <v>485.52800000000002</v>
      </c>
    </row>
    <row r="40" spans="1:27" ht="15.75" thickBot="1" x14ac:dyDescent="0.3">
      <c r="B40" s="7" t="s">
        <v>40</v>
      </c>
      <c r="C40" s="10">
        <v>70</v>
      </c>
      <c r="D40" s="10">
        <v>86</v>
      </c>
      <c r="E40" s="10">
        <v>62</v>
      </c>
      <c r="F40" s="10">
        <v>67</v>
      </c>
      <c r="G40" s="10">
        <v>76</v>
      </c>
      <c r="H40" s="10">
        <v>56</v>
      </c>
      <c r="I40" s="10">
        <v>54</v>
      </c>
      <c r="J40" s="10">
        <v>54</v>
      </c>
      <c r="K40" s="10">
        <v>68</v>
      </c>
      <c r="L40" s="10">
        <v>52</v>
      </c>
      <c r="M40" s="10">
        <v>55</v>
      </c>
      <c r="N40" s="10">
        <v>57</v>
      </c>
      <c r="O40" s="10">
        <v>69</v>
      </c>
      <c r="P40" s="10">
        <v>62</v>
      </c>
      <c r="Q40" s="10">
        <v>56</v>
      </c>
      <c r="R40" s="10">
        <v>62</v>
      </c>
      <c r="S40" s="10">
        <v>50</v>
      </c>
      <c r="T40" s="10">
        <v>63</v>
      </c>
      <c r="U40" s="10">
        <v>68</v>
      </c>
      <c r="V40" s="10">
        <v>45</v>
      </c>
      <c r="W40" s="10">
        <v>64</v>
      </c>
      <c r="X40" s="10">
        <v>68</v>
      </c>
      <c r="Y40" s="10">
        <v>84</v>
      </c>
      <c r="Z40" s="10">
        <v>76</v>
      </c>
      <c r="AA40" s="15">
        <v>485.52800000000002</v>
      </c>
    </row>
    <row r="41" spans="1:27" ht="15.75" thickBot="1" x14ac:dyDescent="0.3">
      <c r="B41" s="7" t="s">
        <v>41</v>
      </c>
      <c r="C41" s="19">
        <v>11121</v>
      </c>
      <c r="D41" s="9">
        <v>1469</v>
      </c>
      <c r="E41" s="10">
        <v>102</v>
      </c>
      <c r="F41" s="10">
        <v>93</v>
      </c>
      <c r="G41" s="11">
        <v>2112</v>
      </c>
      <c r="H41" s="10">
        <v>525</v>
      </c>
      <c r="I41" s="9">
        <v>1582</v>
      </c>
      <c r="J41" s="10">
        <v>351</v>
      </c>
      <c r="K41" s="9">
        <v>1133</v>
      </c>
      <c r="L41" s="10">
        <v>205</v>
      </c>
      <c r="M41" s="10">
        <v>481</v>
      </c>
      <c r="N41" s="10">
        <v>140</v>
      </c>
      <c r="O41" s="10">
        <v>79</v>
      </c>
      <c r="P41" s="10">
        <v>68</v>
      </c>
      <c r="Q41" s="10">
        <v>104</v>
      </c>
      <c r="R41" s="10">
        <v>87</v>
      </c>
      <c r="S41" s="10">
        <v>90</v>
      </c>
      <c r="T41" s="10">
        <v>93</v>
      </c>
      <c r="U41" s="10">
        <v>79</v>
      </c>
      <c r="V41" s="10">
        <v>83</v>
      </c>
      <c r="W41" s="10">
        <v>70</v>
      </c>
      <c r="X41" s="10">
        <v>92</v>
      </c>
      <c r="Y41" s="10">
        <v>102</v>
      </c>
      <c r="Z41" s="10">
        <v>81</v>
      </c>
      <c r="AA41" s="15">
        <v>485.52800000000002</v>
      </c>
    </row>
    <row r="42" spans="1:27" ht="15.75" thickBot="1" x14ac:dyDescent="0.3">
      <c r="B42" s="7" t="s">
        <v>42</v>
      </c>
      <c r="C42" s="10">
        <v>54</v>
      </c>
      <c r="D42" s="10">
        <v>49</v>
      </c>
      <c r="E42" s="10">
        <v>70</v>
      </c>
      <c r="F42" s="10">
        <v>63</v>
      </c>
      <c r="G42" s="10">
        <v>56</v>
      </c>
      <c r="H42" s="10">
        <v>59</v>
      </c>
      <c r="I42" s="10">
        <v>66</v>
      </c>
      <c r="J42" s="10">
        <v>63</v>
      </c>
      <c r="K42" s="10">
        <v>45</v>
      </c>
      <c r="L42" s="10">
        <v>70</v>
      </c>
      <c r="M42" s="10">
        <v>60</v>
      </c>
      <c r="N42" s="10">
        <v>73</v>
      </c>
      <c r="O42" s="10">
        <v>68</v>
      </c>
      <c r="P42" s="10">
        <v>50</v>
      </c>
      <c r="Q42" s="10">
        <v>46</v>
      </c>
      <c r="R42" s="10">
        <v>72</v>
      </c>
      <c r="S42" s="10">
        <v>45</v>
      </c>
      <c r="T42" s="10">
        <v>66</v>
      </c>
      <c r="U42" s="10">
        <v>69</v>
      </c>
      <c r="V42" s="10">
        <v>79</v>
      </c>
      <c r="W42" s="10">
        <v>75</v>
      </c>
      <c r="X42" s="10">
        <v>54</v>
      </c>
      <c r="Y42" s="10">
        <v>59</v>
      </c>
      <c r="Z42" s="10">
        <v>67</v>
      </c>
      <c r="AA42" s="15">
        <v>485.52800000000002</v>
      </c>
    </row>
    <row r="43" spans="1:27" ht="15.75" thickBot="1" x14ac:dyDescent="0.3">
      <c r="B43" s="7" t="s">
        <v>43</v>
      </c>
      <c r="C43" s="17">
        <v>11622</v>
      </c>
      <c r="D43" s="16">
        <v>3098</v>
      </c>
      <c r="E43" s="10">
        <v>98</v>
      </c>
      <c r="F43" s="10">
        <v>87</v>
      </c>
      <c r="G43" s="11">
        <v>1800</v>
      </c>
      <c r="H43" s="10">
        <v>612</v>
      </c>
      <c r="I43" s="9">
        <v>1229</v>
      </c>
      <c r="J43" s="10">
        <v>403</v>
      </c>
      <c r="K43" s="16">
        <v>2990</v>
      </c>
      <c r="L43" s="10">
        <v>819</v>
      </c>
      <c r="M43" s="9">
        <v>1397</v>
      </c>
      <c r="N43" s="10">
        <v>384</v>
      </c>
      <c r="O43" s="10">
        <v>90</v>
      </c>
      <c r="P43" s="10">
        <v>82</v>
      </c>
      <c r="Q43" s="10">
        <v>88</v>
      </c>
      <c r="R43" s="10">
        <v>88</v>
      </c>
      <c r="S43" s="10">
        <v>86</v>
      </c>
      <c r="T43" s="10">
        <v>92</v>
      </c>
      <c r="U43" s="10">
        <v>107</v>
      </c>
      <c r="V43" s="10">
        <v>69</v>
      </c>
      <c r="W43" s="10">
        <v>82</v>
      </c>
      <c r="X43" s="10">
        <v>89</v>
      </c>
      <c r="Y43" s="10">
        <v>85</v>
      </c>
      <c r="Z43" s="10">
        <v>89</v>
      </c>
      <c r="AA43" s="15">
        <v>485.52800000000002</v>
      </c>
    </row>
    <row r="44" spans="1:27" ht="15.75" thickBot="1" x14ac:dyDescent="0.3">
      <c r="B44" s="7" t="s">
        <v>44</v>
      </c>
      <c r="C44" s="10">
        <v>51</v>
      </c>
      <c r="D44" s="10">
        <v>73</v>
      </c>
      <c r="E44" s="10">
        <v>64</v>
      </c>
      <c r="F44" s="10">
        <v>70</v>
      </c>
      <c r="G44" s="10">
        <v>64</v>
      </c>
      <c r="H44" s="10">
        <v>68</v>
      </c>
      <c r="I44" s="10">
        <v>57</v>
      </c>
      <c r="J44" s="10">
        <v>48</v>
      </c>
      <c r="K44" s="10">
        <v>63</v>
      </c>
      <c r="L44" s="10">
        <v>54</v>
      </c>
      <c r="M44" s="10">
        <v>40</v>
      </c>
      <c r="N44" s="10">
        <v>75</v>
      </c>
      <c r="O44" s="10">
        <v>63</v>
      </c>
      <c r="P44" s="10">
        <v>61</v>
      </c>
      <c r="Q44" s="10">
        <v>70</v>
      </c>
      <c r="R44" s="10">
        <v>63</v>
      </c>
      <c r="S44" s="10">
        <v>60</v>
      </c>
      <c r="T44" s="10">
        <v>56</v>
      </c>
      <c r="U44" s="10">
        <v>48</v>
      </c>
      <c r="V44" s="10">
        <v>101</v>
      </c>
      <c r="W44" s="10">
        <v>88</v>
      </c>
      <c r="X44" s="10">
        <v>94</v>
      </c>
      <c r="Y44" s="10">
        <v>217</v>
      </c>
      <c r="Z44" s="9">
        <v>1338</v>
      </c>
      <c r="AA44" s="15">
        <v>485.52800000000002</v>
      </c>
    </row>
    <row r="46" spans="1:27" x14ac:dyDescent="0.25">
      <c r="U46" s="27"/>
      <c r="V46" s="28"/>
      <c r="W46" s="28"/>
      <c r="X46" s="28"/>
      <c r="Y46" s="28"/>
      <c r="Z46" s="28"/>
      <c r="AA46" s="27"/>
    </row>
    <row r="48" spans="1:27" x14ac:dyDescent="0.25">
      <c r="A48" s="20" t="s">
        <v>45</v>
      </c>
      <c r="B48" s="21"/>
      <c r="C48">
        <f>C29-$V$44</f>
        <v>8666</v>
      </c>
      <c r="D48">
        <f>D29-$V$44</f>
        <v>1559</v>
      </c>
      <c r="E48">
        <f t="shared" ref="C48:Z58" si="0">E29-$V$44</f>
        <v>-11</v>
      </c>
      <c r="F48">
        <f t="shared" si="0"/>
        <v>-27</v>
      </c>
      <c r="G48">
        <f t="shared" si="0"/>
        <v>2258</v>
      </c>
      <c r="H48">
        <f t="shared" si="0"/>
        <v>575</v>
      </c>
      <c r="I48">
        <f t="shared" si="0"/>
        <v>1252</v>
      </c>
      <c r="J48">
        <f t="shared" si="0"/>
        <v>351</v>
      </c>
      <c r="K48">
        <f t="shared" si="0"/>
        <v>809</v>
      </c>
      <c r="L48">
        <f t="shared" si="0"/>
        <v>129</v>
      </c>
      <c r="M48">
        <f t="shared" si="0"/>
        <v>468</v>
      </c>
      <c r="N48">
        <f t="shared" si="0"/>
        <v>82</v>
      </c>
      <c r="O48">
        <f t="shared" si="0"/>
        <v>7466</v>
      </c>
      <c r="P48">
        <f t="shared" si="0"/>
        <v>2275</v>
      </c>
      <c r="Q48">
        <f t="shared" si="0"/>
        <v>6111</v>
      </c>
      <c r="R48">
        <f t="shared" si="0"/>
        <v>1124</v>
      </c>
      <c r="S48">
        <f t="shared" si="0"/>
        <v>3702</v>
      </c>
      <c r="T48">
        <f t="shared" si="0"/>
        <v>579</v>
      </c>
      <c r="U48">
        <f t="shared" si="0"/>
        <v>2514</v>
      </c>
      <c r="V48">
        <f t="shared" si="0"/>
        <v>141</v>
      </c>
      <c r="W48">
        <f t="shared" si="0"/>
        <v>1149</v>
      </c>
      <c r="X48">
        <f t="shared" si="0"/>
        <v>152</v>
      </c>
      <c r="Y48">
        <f t="shared" si="0"/>
        <v>1248</v>
      </c>
      <c r="Z48">
        <f t="shared" si="0"/>
        <v>151</v>
      </c>
      <c r="AA48" s="22" t="s">
        <v>29</v>
      </c>
    </row>
    <row r="49" spans="1:27" x14ac:dyDescent="0.25">
      <c r="C49">
        <f t="shared" si="0"/>
        <v>-38</v>
      </c>
      <c r="D49">
        <f t="shared" si="0"/>
        <v>-45</v>
      </c>
      <c r="E49">
        <f t="shared" si="0"/>
        <v>-24</v>
      </c>
      <c r="F49">
        <f t="shared" si="0"/>
        <v>-37</v>
      </c>
      <c r="G49">
        <f t="shared" si="0"/>
        <v>-33</v>
      </c>
      <c r="H49">
        <f t="shared" si="0"/>
        <v>-38</v>
      </c>
      <c r="I49">
        <f t="shared" si="0"/>
        <v>-16</v>
      </c>
      <c r="J49">
        <f t="shared" si="0"/>
        <v>-24</v>
      </c>
      <c r="K49">
        <f t="shared" si="0"/>
        <v>-35</v>
      </c>
      <c r="L49">
        <f t="shared" si="0"/>
        <v>-32</v>
      </c>
      <c r="M49">
        <f t="shared" si="0"/>
        <v>-23</v>
      </c>
      <c r="N49">
        <f t="shared" si="0"/>
        <v>-45</v>
      </c>
      <c r="O49">
        <f t="shared" si="0"/>
        <v>-41</v>
      </c>
      <c r="P49">
        <f t="shared" si="0"/>
        <v>-23</v>
      </c>
      <c r="Q49">
        <f t="shared" si="0"/>
        <v>-36</v>
      </c>
      <c r="R49">
        <f t="shared" si="0"/>
        <v>-50</v>
      </c>
      <c r="S49">
        <f t="shared" si="0"/>
        <v>-37</v>
      </c>
      <c r="T49">
        <f t="shared" si="0"/>
        <v>-39</v>
      </c>
      <c r="U49">
        <f t="shared" si="0"/>
        <v>-28</v>
      </c>
      <c r="V49">
        <f t="shared" si="0"/>
        <v>-35</v>
      </c>
      <c r="W49">
        <f t="shared" si="0"/>
        <v>-35</v>
      </c>
      <c r="X49">
        <f t="shared" si="0"/>
        <v>-29</v>
      </c>
      <c r="Y49">
        <f t="shared" si="0"/>
        <v>-26</v>
      </c>
      <c r="Z49">
        <f t="shared" si="0"/>
        <v>-24</v>
      </c>
      <c r="AA49" s="22" t="s">
        <v>30</v>
      </c>
    </row>
    <row r="50" spans="1:27" x14ac:dyDescent="0.25">
      <c r="C50">
        <f t="shared" si="0"/>
        <v>8703</v>
      </c>
      <c r="D50">
        <f t="shared" si="0"/>
        <v>2028</v>
      </c>
      <c r="E50">
        <f t="shared" si="0"/>
        <v>0</v>
      </c>
      <c r="F50">
        <f t="shared" si="0"/>
        <v>-15</v>
      </c>
      <c r="G50">
        <f t="shared" si="0"/>
        <v>2533</v>
      </c>
      <c r="H50">
        <f t="shared" si="0"/>
        <v>853</v>
      </c>
      <c r="I50">
        <f t="shared" si="0"/>
        <v>1911</v>
      </c>
      <c r="J50">
        <f t="shared" si="0"/>
        <v>365</v>
      </c>
      <c r="K50">
        <f t="shared" si="0"/>
        <v>1402</v>
      </c>
      <c r="L50">
        <f t="shared" si="0"/>
        <v>222</v>
      </c>
      <c r="M50">
        <f t="shared" si="0"/>
        <v>715</v>
      </c>
      <c r="N50">
        <f t="shared" si="0"/>
        <v>96</v>
      </c>
      <c r="O50">
        <f t="shared" si="0"/>
        <v>-18</v>
      </c>
      <c r="P50">
        <f t="shared" si="0"/>
        <v>-11</v>
      </c>
      <c r="Q50">
        <f t="shared" si="0"/>
        <v>-12</v>
      </c>
      <c r="R50">
        <f t="shared" si="0"/>
        <v>-19</v>
      </c>
      <c r="S50">
        <f t="shared" si="0"/>
        <v>-28</v>
      </c>
      <c r="T50">
        <f t="shared" si="0"/>
        <v>-26</v>
      </c>
      <c r="U50">
        <f t="shared" si="0"/>
        <v>-7</v>
      </c>
      <c r="V50">
        <f t="shared" si="0"/>
        <v>-26</v>
      </c>
      <c r="W50">
        <f t="shared" si="0"/>
        <v>1</v>
      </c>
      <c r="X50">
        <f t="shared" si="0"/>
        <v>-14</v>
      </c>
      <c r="Y50">
        <f t="shared" si="0"/>
        <v>-32</v>
      </c>
      <c r="Z50">
        <f t="shared" si="0"/>
        <v>-2</v>
      </c>
      <c r="AA50" s="22" t="s">
        <v>31</v>
      </c>
    </row>
    <row r="51" spans="1:27" x14ac:dyDescent="0.25">
      <c r="C51">
        <f t="shared" si="0"/>
        <v>-42</v>
      </c>
      <c r="D51">
        <f t="shared" si="0"/>
        <v>-36</v>
      </c>
      <c r="E51">
        <f t="shared" si="0"/>
        <v>-36</v>
      </c>
      <c r="F51">
        <f t="shared" si="0"/>
        <v>-26</v>
      </c>
      <c r="G51">
        <f t="shared" si="0"/>
        <v>-25</v>
      </c>
      <c r="H51">
        <f t="shared" si="0"/>
        <v>-28</v>
      </c>
      <c r="I51">
        <f t="shared" si="0"/>
        <v>-33</v>
      </c>
      <c r="J51">
        <f t="shared" si="0"/>
        <v>-26</v>
      </c>
      <c r="K51">
        <f t="shared" si="0"/>
        <v>-29</v>
      </c>
      <c r="L51">
        <f t="shared" si="0"/>
        <v>-30</v>
      </c>
      <c r="M51">
        <f t="shared" si="0"/>
        <v>-41</v>
      </c>
      <c r="N51">
        <f t="shared" si="0"/>
        <v>-42</v>
      </c>
      <c r="O51">
        <f t="shared" si="0"/>
        <v>-47</v>
      </c>
      <c r="P51">
        <f t="shared" si="0"/>
        <v>-31</v>
      </c>
      <c r="Q51">
        <f t="shared" si="0"/>
        <v>-36</v>
      </c>
      <c r="R51">
        <f t="shared" si="0"/>
        <v>-39</v>
      </c>
      <c r="S51">
        <f t="shared" si="0"/>
        <v>-34</v>
      </c>
      <c r="T51">
        <f t="shared" si="0"/>
        <v>-29</v>
      </c>
      <c r="U51">
        <f t="shared" si="0"/>
        <v>-58</v>
      </c>
      <c r="V51">
        <f t="shared" si="0"/>
        <v>-35</v>
      </c>
      <c r="W51">
        <f t="shared" si="0"/>
        <v>-34</v>
      </c>
      <c r="X51">
        <f t="shared" si="0"/>
        <v>-32</v>
      </c>
      <c r="Y51">
        <f t="shared" si="0"/>
        <v>-37</v>
      </c>
      <c r="Z51">
        <f t="shared" si="0"/>
        <v>-34</v>
      </c>
      <c r="AA51" s="22" t="s">
        <v>32</v>
      </c>
    </row>
    <row r="52" spans="1:27" x14ac:dyDescent="0.25">
      <c r="C52">
        <f t="shared" si="0"/>
        <v>7303</v>
      </c>
      <c r="D52">
        <f t="shared" si="0"/>
        <v>881</v>
      </c>
      <c r="E52">
        <f t="shared" si="0"/>
        <v>-15</v>
      </c>
      <c r="F52">
        <f t="shared" si="0"/>
        <v>6</v>
      </c>
      <c r="G52">
        <f t="shared" si="0"/>
        <v>1799</v>
      </c>
      <c r="H52">
        <f t="shared" si="0"/>
        <v>468</v>
      </c>
      <c r="I52">
        <f t="shared" si="0"/>
        <v>1510</v>
      </c>
      <c r="J52">
        <f t="shared" si="0"/>
        <v>307</v>
      </c>
      <c r="K52">
        <f t="shared" si="0"/>
        <v>873</v>
      </c>
      <c r="L52">
        <f t="shared" si="0"/>
        <v>141</v>
      </c>
      <c r="M52">
        <f t="shared" si="0"/>
        <v>524</v>
      </c>
      <c r="N52">
        <f t="shared" si="0"/>
        <v>89</v>
      </c>
      <c r="O52">
        <f t="shared" si="0"/>
        <v>-19</v>
      </c>
      <c r="P52">
        <f t="shared" si="0"/>
        <v>-13</v>
      </c>
      <c r="Q52">
        <f t="shared" si="0"/>
        <v>-21</v>
      </c>
      <c r="R52">
        <f t="shared" si="0"/>
        <v>-8</v>
      </c>
      <c r="S52">
        <f t="shared" si="0"/>
        <v>3</v>
      </c>
      <c r="T52">
        <f t="shared" si="0"/>
        <v>-23</v>
      </c>
      <c r="U52">
        <f t="shared" si="0"/>
        <v>-18</v>
      </c>
      <c r="V52">
        <f t="shared" si="0"/>
        <v>-24</v>
      </c>
      <c r="W52">
        <f t="shared" si="0"/>
        <v>-13</v>
      </c>
      <c r="X52">
        <f t="shared" si="0"/>
        <v>-5</v>
      </c>
      <c r="Y52">
        <f t="shared" si="0"/>
        <v>-20</v>
      </c>
      <c r="Z52">
        <f t="shared" si="0"/>
        <v>0</v>
      </c>
      <c r="AA52" s="22" t="s">
        <v>33</v>
      </c>
    </row>
    <row r="53" spans="1:27" x14ac:dyDescent="0.25">
      <c r="C53">
        <f t="shared" si="0"/>
        <v>-27</v>
      </c>
      <c r="D53">
        <f t="shared" si="0"/>
        <v>-28</v>
      </c>
      <c r="E53">
        <f t="shared" si="0"/>
        <v>-32</v>
      </c>
      <c r="F53">
        <f t="shared" si="0"/>
        <v>-17</v>
      </c>
      <c r="G53">
        <f t="shared" si="0"/>
        <v>-27</v>
      </c>
      <c r="H53">
        <f t="shared" si="0"/>
        <v>-41</v>
      </c>
      <c r="I53">
        <f t="shared" si="0"/>
        <v>-22</v>
      </c>
      <c r="J53">
        <f t="shared" si="0"/>
        <v>-22</v>
      </c>
      <c r="K53">
        <f t="shared" si="0"/>
        <v>-43</v>
      </c>
      <c r="L53">
        <f t="shared" si="0"/>
        <v>-39</v>
      </c>
      <c r="M53">
        <f t="shared" si="0"/>
        <v>-43</v>
      </c>
      <c r="N53">
        <f t="shared" si="0"/>
        <v>-18</v>
      </c>
      <c r="O53">
        <f t="shared" si="0"/>
        <v>-38</v>
      </c>
      <c r="P53">
        <f t="shared" si="0"/>
        <v>-33</v>
      </c>
      <c r="Q53">
        <f t="shared" si="0"/>
        <v>-38</v>
      </c>
      <c r="R53">
        <f t="shared" si="0"/>
        <v>-36</v>
      </c>
      <c r="S53">
        <f t="shared" si="0"/>
        <v>-33</v>
      </c>
      <c r="T53">
        <f t="shared" si="0"/>
        <v>-12</v>
      </c>
      <c r="U53">
        <f t="shared" si="0"/>
        <v>-14</v>
      </c>
      <c r="V53">
        <f t="shared" si="0"/>
        <v>-16</v>
      </c>
      <c r="W53">
        <f t="shared" si="0"/>
        <v>-18</v>
      </c>
      <c r="X53">
        <f t="shared" si="0"/>
        <v>-31</v>
      </c>
      <c r="Y53">
        <f t="shared" si="0"/>
        <v>-5</v>
      </c>
      <c r="Z53">
        <f t="shared" si="0"/>
        <v>-53</v>
      </c>
      <c r="AA53" s="22" t="s">
        <v>34</v>
      </c>
    </row>
    <row r="54" spans="1:27" x14ac:dyDescent="0.25">
      <c r="C54">
        <f t="shared" si="0"/>
        <v>6827</v>
      </c>
      <c r="D54">
        <f t="shared" si="0"/>
        <v>1348</v>
      </c>
      <c r="E54">
        <f t="shared" si="0"/>
        <v>-31</v>
      </c>
      <c r="F54">
        <f t="shared" si="0"/>
        <v>-25</v>
      </c>
      <c r="G54">
        <f t="shared" si="0"/>
        <v>3065</v>
      </c>
      <c r="H54">
        <f t="shared" si="0"/>
        <v>484</v>
      </c>
      <c r="I54">
        <f t="shared" si="0"/>
        <v>1434</v>
      </c>
      <c r="J54">
        <f t="shared" si="0"/>
        <v>239</v>
      </c>
      <c r="K54">
        <f t="shared" si="0"/>
        <v>1237</v>
      </c>
      <c r="L54">
        <f t="shared" si="0"/>
        <v>165</v>
      </c>
      <c r="M54">
        <f t="shared" si="0"/>
        <v>535</v>
      </c>
      <c r="N54">
        <f t="shared" si="0"/>
        <v>41</v>
      </c>
      <c r="O54">
        <f t="shared" si="0"/>
        <v>-6</v>
      </c>
      <c r="P54">
        <f t="shared" si="0"/>
        <v>-24</v>
      </c>
      <c r="Q54">
        <f t="shared" si="0"/>
        <v>-4</v>
      </c>
      <c r="R54">
        <f t="shared" si="0"/>
        <v>-19</v>
      </c>
      <c r="S54">
        <f t="shared" si="0"/>
        <v>-12</v>
      </c>
      <c r="T54">
        <f t="shared" si="0"/>
        <v>-25</v>
      </c>
      <c r="U54">
        <f t="shared" si="0"/>
        <v>-35</v>
      </c>
      <c r="V54">
        <f t="shared" si="0"/>
        <v>-7</v>
      </c>
      <c r="W54">
        <f t="shared" si="0"/>
        <v>-16</v>
      </c>
      <c r="X54">
        <f t="shared" si="0"/>
        <v>-28</v>
      </c>
      <c r="Y54">
        <f t="shared" si="0"/>
        <v>-20</v>
      </c>
      <c r="Z54">
        <f t="shared" si="0"/>
        <v>-26</v>
      </c>
      <c r="AA54" s="22" t="s">
        <v>35</v>
      </c>
    </row>
    <row r="55" spans="1:27" x14ac:dyDescent="0.25">
      <c r="C55">
        <f t="shared" si="0"/>
        <v>-31</v>
      </c>
      <c r="D55">
        <f t="shared" si="0"/>
        <v>-32</v>
      </c>
      <c r="E55">
        <f t="shared" si="0"/>
        <v>-46</v>
      </c>
      <c r="F55">
        <f t="shared" si="0"/>
        <v>-34</v>
      </c>
      <c r="G55">
        <f t="shared" si="0"/>
        <v>-18</v>
      </c>
      <c r="H55">
        <f t="shared" si="0"/>
        <v>-40</v>
      </c>
      <c r="I55">
        <f t="shared" si="0"/>
        <v>-40</v>
      </c>
      <c r="J55">
        <f t="shared" si="0"/>
        <v>-47</v>
      </c>
      <c r="K55">
        <f t="shared" si="0"/>
        <v>-56</v>
      </c>
      <c r="L55">
        <f t="shared" si="0"/>
        <v>-37</v>
      </c>
      <c r="M55">
        <f t="shared" si="0"/>
        <v>-47</v>
      </c>
      <c r="N55">
        <f t="shared" si="0"/>
        <v>-22</v>
      </c>
      <c r="O55">
        <f t="shared" si="0"/>
        <v>-38</v>
      </c>
      <c r="P55">
        <f t="shared" si="0"/>
        <v>-44</v>
      </c>
      <c r="Q55">
        <f t="shared" si="0"/>
        <v>-36</v>
      </c>
      <c r="R55">
        <f t="shared" si="0"/>
        <v>-23</v>
      </c>
      <c r="S55">
        <f t="shared" si="0"/>
        <v>-39</v>
      </c>
      <c r="T55">
        <f t="shared" si="0"/>
        <v>-43</v>
      </c>
      <c r="U55">
        <f t="shared" si="0"/>
        <v>-45</v>
      </c>
      <c r="V55">
        <f t="shared" si="0"/>
        <v>-43</v>
      </c>
      <c r="W55">
        <f t="shared" si="0"/>
        <v>-22</v>
      </c>
      <c r="X55">
        <f t="shared" si="0"/>
        <v>-49</v>
      </c>
      <c r="Y55">
        <f t="shared" si="0"/>
        <v>-34</v>
      </c>
      <c r="Z55">
        <f t="shared" si="0"/>
        <v>-39</v>
      </c>
      <c r="AA55" s="22" t="s">
        <v>36</v>
      </c>
    </row>
    <row r="56" spans="1:27" x14ac:dyDescent="0.25">
      <c r="C56">
        <f t="shared" si="0"/>
        <v>12093</v>
      </c>
      <c r="D56">
        <f t="shared" si="0"/>
        <v>3219</v>
      </c>
      <c r="E56">
        <f t="shared" si="0"/>
        <v>-17</v>
      </c>
      <c r="F56">
        <f t="shared" si="0"/>
        <v>-10</v>
      </c>
      <c r="G56">
        <f t="shared" si="0"/>
        <v>3694</v>
      </c>
      <c r="H56">
        <f t="shared" si="0"/>
        <v>537</v>
      </c>
      <c r="I56">
        <f t="shared" si="0"/>
        <v>1535</v>
      </c>
      <c r="J56">
        <f t="shared" si="0"/>
        <v>268</v>
      </c>
      <c r="K56">
        <f t="shared" si="0"/>
        <v>806</v>
      </c>
      <c r="L56">
        <f t="shared" si="0"/>
        <v>133</v>
      </c>
      <c r="M56">
        <f t="shared" si="0"/>
        <v>431</v>
      </c>
      <c r="N56">
        <f t="shared" si="0"/>
        <v>56</v>
      </c>
      <c r="O56">
        <f t="shared" si="0"/>
        <v>-11</v>
      </c>
      <c r="P56">
        <f t="shared" si="0"/>
        <v>-43</v>
      </c>
      <c r="Q56">
        <f t="shared" si="0"/>
        <v>-7</v>
      </c>
      <c r="R56">
        <f t="shared" si="0"/>
        <v>-29</v>
      </c>
      <c r="S56">
        <f t="shared" si="0"/>
        <v>-17</v>
      </c>
      <c r="T56">
        <f t="shared" si="0"/>
        <v>-32</v>
      </c>
      <c r="U56">
        <f t="shared" si="0"/>
        <v>-26</v>
      </c>
      <c r="V56">
        <f t="shared" si="0"/>
        <v>-16</v>
      </c>
      <c r="W56">
        <f t="shared" si="0"/>
        <v>-24</v>
      </c>
      <c r="X56">
        <f t="shared" si="0"/>
        <v>-15</v>
      </c>
      <c r="Y56">
        <f t="shared" si="0"/>
        <v>-25</v>
      </c>
      <c r="Z56">
        <f t="shared" si="0"/>
        <v>-15</v>
      </c>
      <c r="AA56" s="22" t="s">
        <v>37</v>
      </c>
    </row>
    <row r="57" spans="1:27" x14ac:dyDescent="0.25">
      <c r="A57" s="20" t="s">
        <v>46</v>
      </c>
      <c r="B57" s="21"/>
      <c r="C57">
        <f t="shared" si="0"/>
        <v>-7</v>
      </c>
      <c r="D57">
        <f t="shared" si="0"/>
        <v>-50</v>
      </c>
      <c r="E57">
        <f t="shared" si="0"/>
        <v>-42</v>
      </c>
      <c r="F57">
        <f t="shared" si="0"/>
        <v>-42</v>
      </c>
      <c r="G57">
        <f t="shared" si="0"/>
        <v>-29</v>
      </c>
      <c r="H57">
        <f t="shared" si="0"/>
        <v>-29</v>
      </c>
      <c r="I57">
        <f t="shared" si="0"/>
        <v>-51</v>
      </c>
      <c r="J57">
        <f t="shared" si="0"/>
        <v>-30</v>
      </c>
      <c r="K57">
        <f t="shared" si="0"/>
        <v>-39</v>
      </c>
      <c r="L57">
        <f t="shared" si="0"/>
        <v>-36</v>
      </c>
      <c r="M57">
        <f t="shared" si="0"/>
        <v>-31</v>
      </c>
      <c r="N57">
        <f t="shared" si="0"/>
        <v>-48</v>
      </c>
      <c r="O57">
        <f t="shared" si="0"/>
        <v>-52</v>
      </c>
      <c r="P57">
        <f t="shared" si="0"/>
        <v>-22</v>
      </c>
      <c r="Q57">
        <f t="shared" si="0"/>
        <v>-46</v>
      </c>
      <c r="R57">
        <f t="shared" si="0"/>
        <v>-37</v>
      </c>
      <c r="S57">
        <f t="shared" si="0"/>
        <v>-38</v>
      </c>
      <c r="T57">
        <f t="shared" si="0"/>
        <v>-29</v>
      </c>
      <c r="U57">
        <f t="shared" si="0"/>
        <v>-29</v>
      </c>
      <c r="V57">
        <f t="shared" si="0"/>
        <v>-48</v>
      </c>
      <c r="W57">
        <f t="shared" si="0"/>
        <v>-31</v>
      </c>
      <c r="X57">
        <f t="shared" si="0"/>
        <v>-37</v>
      </c>
      <c r="Y57">
        <f t="shared" si="0"/>
        <v>-31</v>
      </c>
      <c r="Z57">
        <f t="shared" si="0"/>
        <v>-24</v>
      </c>
      <c r="AA57" s="22" t="s">
        <v>38</v>
      </c>
    </row>
    <row r="58" spans="1:27" x14ac:dyDescent="0.25">
      <c r="A58">
        <v>0</v>
      </c>
      <c r="B58">
        <f>V63</f>
        <v>0</v>
      </c>
      <c r="C58">
        <f t="shared" si="0"/>
        <v>9792</v>
      </c>
      <c r="D58">
        <f t="shared" si="0"/>
        <v>954</v>
      </c>
      <c r="E58">
        <f t="shared" si="0"/>
        <v>11021</v>
      </c>
      <c r="F58">
        <f t="shared" si="0"/>
        <v>3837</v>
      </c>
      <c r="G58">
        <f t="shared" si="0"/>
        <v>1833</v>
      </c>
      <c r="H58">
        <f t="shared" si="0"/>
        <v>441</v>
      </c>
      <c r="I58">
        <f t="shared" si="0"/>
        <v>1717</v>
      </c>
      <c r="J58">
        <f t="shared" si="0"/>
        <v>392</v>
      </c>
      <c r="K58">
        <f t="shared" si="0"/>
        <v>1304</v>
      </c>
      <c r="L58">
        <f t="shared" si="0"/>
        <v>220</v>
      </c>
      <c r="M58">
        <f t="shared" si="0"/>
        <v>822</v>
      </c>
      <c r="N58">
        <f t="shared" si="0"/>
        <v>66</v>
      </c>
      <c r="O58">
        <f t="shared" si="0"/>
        <v>-30</v>
      </c>
      <c r="P58">
        <f t="shared" si="0"/>
        <v>-21</v>
      </c>
      <c r="Q58">
        <f t="shared" si="0"/>
        <v>-35</v>
      </c>
      <c r="R58">
        <f t="shared" ref="R58:Z58" si="1">R39-$V$44</f>
        <v>8</v>
      </c>
      <c r="S58">
        <f t="shared" si="1"/>
        <v>-26</v>
      </c>
      <c r="T58">
        <f t="shared" si="1"/>
        <v>-11</v>
      </c>
      <c r="U58">
        <f t="shared" si="1"/>
        <v>-24</v>
      </c>
      <c r="V58">
        <f t="shared" si="1"/>
        <v>-14</v>
      </c>
      <c r="W58">
        <f t="shared" si="1"/>
        <v>-17</v>
      </c>
      <c r="X58">
        <f t="shared" si="1"/>
        <v>-4</v>
      </c>
      <c r="Y58">
        <f t="shared" si="1"/>
        <v>-8</v>
      </c>
      <c r="Z58">
        <f t="shared" si="1"/>
        <v>4</v>
      </c>
      <c r="AA58" s="22" t="s">
        <v>39</v>
      </c>
    </row>
    <row r="59" spans="1:27" x14ac:dyDescent="0.25">
      <c r="A59">
        <v>1</v>
      </c>
      <c r="B59">
        <f>W63</f>
        <v>-13</v>
      </c>
      <c r="C59">
        <f t="shared" ref="C59:Z63" si="2">C40-$V$44</f>
        <v>-31</v>
      </c>
      <c r="D59">
        <f t="shared" si="2"/>
        <v>-15</v>
      </c>
      <c r="E59">
        <f t="shared" si="2"/>
        <v>-39</v>
      </c>
      <c r="F59">
        <f t="shared" si="2"/>
        <v>-34</v>
      </c>
      <c r="G59">
        <f t="shared" si="2"/>
        <v>-25</v>
      </c>
      <c r="H59">
        <f t="shared" si="2"/>
        <v>-45</v>
      </c>
      <c r="I59">
        <f t="shared" si="2"/>
        <v>-47</v>
      </c>
      <c r="J59">
        <f t="shared" si="2"/>
        <v>-47</v>
      </c>
      <c r="K59">
        <f t="shared" si="2"/>
        <v>-33</v>
      </c>
      <c r="L59">
        <f t="shared" si="2"/>
        <v>-49</v>
      </c>
      <c r="M59">
        <f t="shared" si="2"/>
        <v>-46</v>
      </c>
      <c r="N59">
        <f t="shared" si="2"/>
        <v>-44</v>
      </c>
      <c r="O59">
        <f t="shared" si="2"/>
        <v>-32</v>
      </c>
      <c r="P59">
        <f t="shared" si="2"/>
        <v>-39</v>
      </c>
      <c r="Q59">
        <f t="shared" si="2"/>
        <v>-45</v>
      </c>
      <c r="R59">
        <f t="shared" si="2"/>
        <v>-39</v>
      </c>
      <c r="S59">
        <f t="shared" si="2"/>
        <v>-51</v>
      </c>
      <c r="T59">
        <f t="shared" si="2"/>
        <v>-38</v>
      </c>
      <c r="U59">
        <f t="shared" si="2"/>
        <v>-33</v>
      </c>
      <c r="V59">
        <f t="shared" si="2"/>
        <v>-56</v>
      </c>
      <c r="W59">
        <f t="shared" si="2"/>
        <v>-37</v>
      </c>
      <c r="X59">
        <f t="shared" si="2"/>
        <v>-33</v>
      </c>
      <c r="Y59">
        <f t="shared" si="2"/>
        <v>-17</v>
      </c>
      <c r="Z59">
        <f t="shared" si="2"/>
        <v>-25</v>
      </c>
      <c r="AA59" s="22" t="s">
        <v>40</v>
      </c>
    </row>
    <row r="60" spans="1:27" x14ac:dyDescent="0.25">
      <c r="A60">
        <v>10</v>
      </c>
      <c r="B60">
        <f>X63</f>
        <v>-7</v>
      </c>
      <c r="C60">
        <f t="shared" si="2"/>
        <v>11020</v>
      </c>
      <c r="D60">
        <f t="shared" si="2"/>
        <v>1368</v>
      </c>
      <c r="E60">
        <f t="shared" si="2"/>
        <v>1</v>
      </c>
      <c r="F60">
        <f t="shared" si="2"/>
        <v>-8</v>
      </c>
      <c r="G60">
        <f t="shared" si="2"/>
        <v>2011</v>
      </c>
      <c r="H60">
        <f t="shared" si="2"/>
        <v>424</v>
      </c>
      <c r="I60">
        <f t="shared" si="2"/>
        <v>1481</v>
      </c>
      <c r="J60">
        <f t="shared" si="2"/>
        <v>250</v>
      </c>
      <c r="K60">
        <f t="shared" si="2"/>
        <v>1032</v>
      </c>
      <c r="L60">
        <f t="shared" si="2"/>
        <v>104</v>
      </c>
      <c r="M60">
        <f t="shared" si="2"/>
        <v>380</v>
      </c>
      <c r="N60">
        <f t="shared" si="2"/>
        <v>39</v>
      </c>
      <c r="O60">
        <f t="shared" si="2"/>
        <v>-22</v>
      </c>
      <c r="P60">
        <f t="shared" si="2"/>
        <v>-33</v>
      </c>
      <c r="Q60">
        <f t="shared" si="2"/>
        <v>3</v>
      </c>
      <c r="R60">
        <f t="shared" si="2"/>
        <v>-14</v>
      </c>
      <c r="S60">
        <f t="shared" si="2"/>
        <v>-11</v>
      </c>
      <c r="T60">
        <f t="shared" si="2"/>
        <v>-8</v>
      </c>
      <c r="U60">
        <f t="shared" si="2"/>
        <v>-22</v>
      </c>
      <c r="V60">
        <f t="shared" si="2"/>
        <v>-18</v>
      </c>
      <c r="W60">
        <f t="shared" si="2"/>
        <v>-31</v>
      </c>
      <c r="X60">
        <f t="shared" si="2"/>
        <v>-9</v>
      </c>
      <c r="Y60">
        <f t="shared" si="2"/>
        <v>1</v>
      </c>
      <c r="Z60">
        <f t="shared" si="2"/>
        <v>-20</v>
      </c>
      <c r="AA60" s="22" t="s">
        <v>41</v>
      </c>
    </row>
    <row r="61" spans="1:27" x14ac:dyDescent="0.25">
      <c r="A61">
        <v>100</v>
      </c>
      <c r="B61">
        <f>Y63</f>
        <v>116</v>
      </c>
      <c r="C61">
        <f t="shared" si="2"/>
        <v>-47</v>
      </c>
      <c r="D61">
        <f t="shared" si="2"/>
        <v>-52</v>
      </c>
      <c r="E61">
        <f t="shared" si="2"/>
        <v>-31</v>
      </c>
      <c r="F61">
        <f t="shared" si="2"/>
        <v>-38</v>
      </c>
      <c r="G61">
        <f t="shared" si="2"/>
        <v>-45</v>
      </c>
      <c r="H61">
        <f t="shared" si="2"/>
        <v>-42</v>
      </c>
      <c r="I61">
        <f t="shared" si="2"/>
        <v>-35</v>
      </c>
      <c r="J61">
        <f t="shared" si="2"/>
        <v>-38</v>
      </c>
      <c r="K61">
        <f t="shared" si="2"/>
        <v>-56</v>
      </c>
      <c r="L61">
        <f t="shared" si="2"/>
        <v>-31</v>
      </c>
      <c r="M61">
        <f t="shared" si="2"/>
        <v>-41</v>
      </c>
      <c r="N61">
        <f t="shared" si="2"/>
        <v>-28</v>
      </c>
      <c r="O61">
        <f t="shared" si="2"/>
        <v>-33</v>
      </c>
      <c r="P61">
        <f t="shared" si="2"/>
        <v>-51</v>
      </c>
      <c r="Q61">
        <f t="shared" si="2"/>
        <v>-55</v>
      </c>
      <c r="R61">
        <f t="shared" si="2"/>
        <v>-29</v>
      </c>
      <c r="S61">
        <f t="shared" si="2"/>
        <v>-56</v>
      </c>
      <c r="T61">
        <f t="shared" si="2"/>
        <v>-35</v>
      </c>
      <c r="U61">
        <f t="shared" si="2"/>
        <v>-32</v>
      </c>
      <c r="V61">
        <f t="shared" si="2"/>
        <v>-22</v>
      </c>
      <c r="W61">
        <f t="shared" si="2"/>
        <v>-26</v>
      </c>
      <c r="X61">
        <f t="shared" si="2"/>
        <v>-47</v>
      </c>
      <c r="Y61">
        <f t="shared" si="2"/>
        <v>-42</v>
      </c>
      <c r="Z61">
        <f t="shared" si="2"/>
        <v>-34</v>
      </c>
      <c r="AA61" s="22" t="s">
        <v>42</v>
      </c>
    </row>
    <row r="62" spans="1:27" x14ac:dyDescent="0.25">
      <c r="A62">
        <v>1000</v>
      </c>
      <c r="B62">
        <f>Z63</f>
        <v>1237</v>
      </c>
      <c r="C62">
        <f t="shared" si="2"/>
        <v>11521</v>
      </c>
      <c r="D62">
        <f t="shared" si="2"/>
        <v>2997</v>
      </c>
      <c r="E62">
        <f t="shared" si="2"/>
        <v>-3</v>
      </c>
      <c r="F62">
        <f t="shared" si="2"/>
        <v>-14</v>
      </c>
      <c r="G62">
        <f t="shared" si="2"/>
        <v>1699</v>
      </c>
      <c r="H62">
        <f t="shared" si="2"/>
        <v>511</v>
      </c>
      <c r="I62">
        <f t="shared" si="2"/>
        <v>1128</v>
      </c>
      <c r="J62">
        <f t="shared" si="2"/>
        <v>302</v>
      </c>
      <c r="K62">
        <f t="shared" si="2"/>
        <v>2889</v>
      </c>
      <c r="L62">
        <f t="shared" si="2"/>
        <v>718</v>
      </c>
      <c r="M62">
        <f t="shared" si="2"/>
        <v>1296</v>
      </c>
      <c r="N62">
        <f t="shared" si="2"/>
        <v>283</v>
      </c>
      <c r="O62">
        <f t="shared" si="2"/>
        <v>-11</v>
      </c>
      <c r="P62">
        <f t="shared" si="2"/>
        <v>-19</v>
      </c>
      <c r="Q62">
        <f t="shared" si="2"/>
        <v>-13</v>
      </c>
      <c r="R62">
        <f t="shared" si="2"/>
        <v>-13</v>
      </c>
      <c r="S62">
        <f t="shared" si="2"/>
        <v>-15</v>
      </c>
      <c r="T62">
        <f t="shared" si="2"/>
        <v>-9</v>
      </c>
      <c r="U62">
        <f t="shared" si="2"/>
        <v>6</v>
      </c>
      <c r="V62">
        <f t="shared" si="2"/>
        <v>-32</v>
      </c>
      <c r="W62">
        <f t="shared" si="2"/>
        <v>-19</v>
      </c>
      <c r="X62">
        <f t="shared" si="2"/>
        <v>-12</v>
      </c>
      <c r="Y62">
        <f t="shared" si="2"/>
        <v>-16</v>
      </c>
      <c r="Z62">
        <f t="shared" si="2"/>
        <v>-12</v>
      </c>
      <c r="AA62" s="22" t="s">
        <v>43</v>
      </c>
    </row>
    <row r="63" spans="1:27" x14ac:dyDescent="0.25">
      <c r="C63">
        <f t="shared" si="2"/>
        <v>-50</v>
      </c>
      <c r="D63">
        <f t="shared" si="2"/>
        <v>-28</v>
      </c>
      <c r="E63">
        <f t="shared" si="2"/>
        <v>-37</v>
      </c>
      <c r="F63">
        <f t="shared" si="2"/>
        <v>-31</v>
      </c>
      <c r="G63">
        <f t="shared" si="2"/>
        <v>-37</v>
      </c>
      <c r="H63">
        <f t="shared" si="2"/>
        <v>-33</v>
      </c>
      <c r="I63">
        <f t="shared" si="2"/>
        <v>-44</v>
      </c>
      <c r="J63">
        <f t="shared" si="2"/>
        <v>-53</v>
      </c>
      <c r="K63">
        <f t="shared" si="2"/>
        <v>-38</v>
      </c>
      <c r="L63">
        <f t="shared" si="2"/>
        <v>-47</v>
      </c>
      <c r="M63">
        <f t="shared" si="2"/>
        <v>-61</v>
      </c>
      <c r="N63">
        <f t="shared" si="2"/>
        <v>-26</v>
      </c>
      <c r="O63">
        <f t="shared" si="2"/>
        <v>-38</v>
      </c>
      <c r="P63">
        <f t="shared" si="2"/>
        <v>-40</v>
      </c>
      <c r="Q63">
        <f t="shared" si="2"/>
        <v>-31</v>
      </c>
      <c r="R63">
        <f t="shared" si="2"/>
        <v>-38</v>
      </c>
      <c r="S63">
        <f t="shared" si="2"/>
        <v>-41</v>
      </c>
      <c r="T63">
        <f t="shared" si="2"/>
        <v>-45</v>
      </c>
      <c r="U63">
        <f t="shared" si="2"/>
        <v>-53</v>
      </c>
      <c r="V63">
        <f>V44-$V$44</f>
        <v>0</v>
      </c>
      <c r="W63">
        <f>W44-$V$44</f>
        <v>-13</v>
      </c>
      <c r="X63">
        <f>X44-$V$44</f>
        <v>-7</v>
      </c>
      <c r="Y63">
        <f t="shared" si="2"/>
        <v>116</v>
      </c>
      <c r="Z63">
        <f t="shared" si="2"/>
        <v>1237</v>
      </c>
      <c r="AA63" s="22" t="s">
        <v>44</v>
      </c>
    </row>
    <row r="65" spans="1:26" ht="15.75" thickBot="1" x14ac:dyDescent="0.3"/>
    <row r="66" spans="1:26" ht="15.75" thickBot="1" x14ac:dyDescent="0.3">
      <c r="A66" s="20" t="s">
        <v>47</v>
      </c>
      <c r="B66" s="5"/>
      <c r="C66" s="6">
        <v>1</v>
      </c>
      <c r="D66" s="6">
        <v>2</v>
      </c>
      <c r="E66" s="6">
        <v>3</v>
      </c>
      <c r="F66" s="6">
        <v>4</v>
      </c>
      <c r="G66" s="6">
        <v>5</v>
      </c>
      <c r="H66" s="6">
        <v>6</v>
      </c>
      <c r="I66" s="6">
        <v>7</v>
      </c>
      <c r="J66" s="6">
        <v>8</v>
      </c>
      <c r="K66" s="6">
        <v>9</v>
      </c>
      <c r="L66" s="6">
        <v>10</v>
      </c>
      <c r="M66" s="6">
        <v>11</v>
      </c>
      <c r="N66" s="6">
        <v>12</v>
      </c>
      <c r="O66" s="6">
        <v>13</v>
      </c>
      <c r="P66" s="6">
        <v>14</v>
      </c>
      <c r="Q66" s="6">
        <v>15</v>
      </c>
      <c r="R66" s="6">
        <v>16</v>
      </c>
      <c r="S66" s="6">
        <v>17</v>
      </c>
      <c r="T66" s="6">
        <v>18</v>
      </c>
      <c r="U66" s="6">
        <v>19</v>
      </c>
      <c r="V66" s="6">
        <v>20</v>
      </c>
      <c r="W66" s="6">
        <v>21</v>
      </c>
      <c r="X66" s="6">
        <v>22</v>
      </c>
      <c r="Y66" s="6">
        <v>23</v>
      </c>
      <c r="Z66" s="6">
        <v>24</v>
      </c>
    </row>
    <row r="67" spans="1:26" x14ac:dyDescent="0.25">
      <c r="A67" s="20" t="s">
        <v>48</v>
      </c>
      <c r="B67" s="22" t="s">
        <v>29</v>
      </c>
      <c r="C67">
        <f>TREND($A$61:$A$62,$B$61:$B$62,C48)</f>
        <v>6964.4067796610161</v>
      </c>
      <c r="D67">
        <f>TREND($A$61:$A$62,$B$61:$B$62,D48)</f>
        <v>1258.5191793041927</v>
      </c>
      <c r="E67">
        <f t="shared" ref="E67:Z67" si="3">TREND($A$61:$A$62,$B$61:$B$62,E48)</f>
        <v>-1.9625334522746538</v>
      </c>
      <c r="F67">
        <f t="shared" si="3"/>
        <v>-14.808206958073047</v>
      </c>
      <c r="G67">
        <f t="shared" si="3"/>
        <v>1819.71454058876</v>
      </c>
      <c r="H67">
        <f t="shared" si="3"/>
        <v>468.5102586975915</v>
      </c>
      <c r="I67">
        <f t="shared" si="3"/>
        <v>1012.042818911686</v>
      </c>
      <c r="J67">
        <f t="shared" si="3"/>
        <v>288.67082961641398</v>
      </c>
      <c r="K67">
        <f t="shared" si="3"/>
        <v>656.37823371989305</v>
      </c>
      <c r="L67">
        <f t="shared" si="3"/>
        <v>110.43710972346129</v>
      </c>
      <c r="M67">
        <f t="shared" si="3"/>
        <v>382.60481712756473</v>
      </c>
      <c r="N67">
        <f t="shared" si="3"/>
        <v>72.702943800178502</v>
      </c>
      <c r="O67">
        <f t="shared" si="3"/>
        <v>6000.9812667261367</v>
      </c>
      <c r="P67">
        <f t="shared" si="3"/>
        <v>1833.3630686886709</v>
      </c>
      <c r="Q67">
        <f t="shared" si="3"/>
        <v>4913.1132917038349</v>
      </c>
      <c r="R67">
        <f t="shared" si="3"/>
        <v>909.27743086529881</v>
      </c>
      <c r="S67">
        <f t="shared" si="3"/>
        <v>2979.0365744870651</v>
      </c>
      <c r="T67">
        <f t="shared" si="3"/>
        <v>471.72167707404111</v>
      </c>
      <c r="U67">
        <f t="shared" si="3"/>
        <v>2025.2453166815342</v>
      </c>
      <c r="V67">
        <f t="shared" si="3"/>
        <v>120.07136485281008</v>
      </c>
      <c r="W67">
        <f t="shared" si="3"/>
        <v>929.34879571810882</v>
      </c>
      <c r="X67">
        <f t="shared" si="3"/>
        <v>128.90276538804648</v>
      </c>
      <c r="Y67">
        <f t="shared" si="3"/>
        <v>1008.8314005352364</v>
      </c>
      <c r="Z67">
        <f t="shared" si="3"/>
        <v>128.09991079393407</v>
      </c>
    </row>
    <row r="68" spans="1:26" x14ac:dyDescent="0.25">
      <c r="A68" s="20" t="s">
        <v>49</v>
      </c>
      <c r="B68" s="22" t="s">
        <v>30</v>
      </c>
      <c r="C68">
        <f t="shared" ref="C68:Z78" si="4">TREND($A$61:$A$62,$B$61:$B$62,C49)</f>
        <v>-23.639607493309441</v>
      </c>
      <c r="D68">
        <f t="shared" si="4"/>
        <v>-29.259589652096238</v>
      </c>
      <c r="E68">
        <f t="shared" si="4"/>
        <v>-12.399643175735847</v>
      </c>
      <c r="F68">
        <f t="shared" si="4"/>
        <v>-22.836752899197041</v>
      </c>
      <c r="G68">
        <f t="shared" si="4"/>
        <v>-19.625334522747444</v>
      </c>
      <c r="H68">
        <f t="shared" si="4"/>
        <v>-23.639607493309441</v>
      </c>
      <c r="I68">
        <f t="shared" si="4"/>
        <v>-5.9768064228366509</v>
      </c>
      <c r="J68">
        <f t="shared" si="4"/>
        <v>-12.399643175735847</v>
      </c>
      <c r="K68">
        <f t="shared" si="4"/>
        <v>-21.231043710972244</v>
      </c>
      <c r="L68">
        <f t="shared" si="4"/>
        <v>-18.822479928635044</v>
      </c>
      <c r="M68">
        <f t="shared" si="4"/>
        <v>-11.596788581623446</v>
      </c>
      <c r="N68">
        <f t="shared" si="4"/>
        <v>-29.259589652096238</v>
      </c>
      <c r="O68">
        <f t="shared" si="4"/>
        <v>-26.048171275646638</v>
      </c>
      <c r="P68">
        <f t="shared" si="4"/>
        <v>-11.596788581623446</v>
      </c>
      <c r="Q68">
        <f t="shared" si="4"/>
        <v>-22.033898305084641</v>
      </c>
      <c r="R68">
        <f t="shared" si="4"/>
        <v>-33.273862622658235</v>
      </c>
      <c r="S68">
        <f t="shared" si="4"/>
        <v>-22.836752899197041</v>
      </c>
      <c r="T68">
        <f t="shared" si="4"/>
        <v>-24.442462087421841</v>
      </c>
      <c r="U68">
        <f t="shared" si="4"/>
        <v>-15.611061552185447</v>
      </c>
      <c r="V68">
        <f t="shared" si="4"/>
        <v>-21.231043710972244</v>
      </c>
      <c r="W68">
        <f t="shared" si="4"/>
        <v>-21.231043710972244</v>
      </c>
      <c r="X68">
        <f t="shared" si="4"/>
        <v>-16.413916146297844</v>
      </c>
      <c r="Y68">
        <f t="shared" si="4"/>
        <v>-14.005352363960647</v>
      </c>
      <c r="Z68">
        <f t="shared" si="4"/>
        <v>-12.399643175735847</v>
      </c>
    </row>
    <row r="69" spans="1:26" x14ac:dyDescent="0.25">
      <c r="B69" s="22" t="s">
        <v>31</v>
      </c>
      <c r="C69">
        <f>TREND($A$61:$A$62,$B$61:$B$62,C50)</f>
        <v>6994.1123996431752</v>
      </c>
      <c r="D69">
        <f t="shared" si="4"/>
        <v>1635.0579839429081</v>
      </c>
      <c r="E69">
        <f t="shared" si="4"/>
        <v>6.8688670829617422</v>
      </c>
      <c r="F69">
        <f t="shared" si="4"/>
        <v>-5.1739518287242507</v>
      </c>
      <c r="G69">
        <f t="shared" si="4"/>
        <v>2040.4995539696699</v>
      </c>
      <c r="H69">
        <f t="shared" si="4"/>
        <v>691.70383586083858</v>
      </c>
      <c r="I69">
        <f t="shared" si="4"/>
        <v>1541.1239964317574</v>
      </c>
      <c r="J69">
        <f t="shared" si="4"/>
        <v>299.91079393398758</v>
      </c>
      <c r="K69">
        <f t="shared" si="4"/>
        <v>1132.4710080285458</v>
      </c>
      <c r="L69">
        <f t="shared" si="4"/>
        <v>185.10258697591445</v>
      </c>
      <c r="M69">
        <f t="shared" si="4"/>
        <v>580.90990187332739</v>
      </c>
      <c r="N69">
        <f t="shared" si="4"/>
        <v>83.942908117752097</v>
      </c>
      <c r="O69">
        <f t="shared" si="4"/>
        <v>-7.5825156110614493</v>
      </c>
      <c r="P69">
        <f t="shared" si="4"/>
        <v>-1.9625334522746538</v>
      </c>
      <c r="Q69">
        <f t="shared" si="4"/>
        <v>-2.7653880463870522</v>
      </c>
      <c r="R69">
        <f t="shared" si="4"/>
        <v>-8.3853702051738495</v>
      </c>
      <c r="S69">
        <f t="shared" si="4"/>
        <v>-15.611061552185447</v>
      </c>
      <c r="T69">
        <f t="shared" si="4"/>
        <v>-14.005352363960647</v>
      </c>
      <c r="U69">
        <f t="shared" si="4"/>
        <v>1.2488849241749449</v>
      </c>
      <c r="V69">
        <f t="shared" si="4"/>
        <v>-14.005352363960647</v>
      </c>
      <c r="W69">
        <f t="shared" si="4"/>
        <v>7.6717216770741414</v>
      </c>
      <c r="X69">
        <f t="shared" si="4"/>
        <v>-4.3710972346118524</v>
      </c>
      <c r="Y69">
        <f t="shared" si="4"/>
        <v>-18.822479928635044</v>
      </c>
      <c r="Z69">
        <f t="shared" si="4"/>
        <v>5.2631578947369428</v>
      </c>
    </row>
    <row r="70" spans="1:26" x14ac:dyDescent="0.25">
      <c r="B70" s="22" t="s">
        <v>32</v>
      </c>
      <c r="C70">
        <f t="shared" si="4"/>
        <v>-26.851025869759042</v>
      </c>
      <c r="D70">
        <f t="shared" si="4"/>
        <v>-22.033898305084641</v>
      </c>
      <c r="E70">
        <f t="shared" si="4"/>
        <v>-22.033898305084641</v>
      </c>
      <c r="F70">
        <f t="shared" si="4"/>
        <v>-14.005352363960647</v>
      </c>
      <c r="G70">
        <f t="shared" si="4"/>
        <v>-13.202497769848247</v>
      </c>
      <c r="H70">
        <f t="shared" si="4"/>
        <v>-15.611061552185447</v>
      </c>
      <c r="I70">
        <f t="shared" si="4"/>
        <v>-19.625334522747444</v>
      </c>
      <c r="J70">
        <f t="shared" si="4"/>
        <v>-14.005352363960647</v>
      </c>
      <c r="K70">
        <f t="shared" si="4"/>
        <v>-16.413916146297844</v>
      </c>
      <c r="L70">
        <f t="shared" si="4"/>
        <v>-17.216770740410244</v>
      </c>
      <c r="M70">
        <f t="shared" si="4"/>
        <v>-26.048171275646638</v>
      </c>
      <c r="N70">
        <f t="shared" si="4"/>
        <v>-26.851025869759042</v>
      </c>
      <c r="O70">
        <f t="shared" si="4"/>
        <v>-30.865298840321039</v>
      </c>
      <c r="P70">
        <f t="shared" si="4"/>
        <v>-18.019625334522644</v>
      </c>
      <c r="Q70">
        <f t="shared" si="4"/>
        <v>-22.033898305084641</v>
      </c>
      <c r="R70">
        <f t="shared" si="4"/>
        <v>-24.442462087421841</v>
      </c>
      <c r="S70">
        <f t="shared" si="4"/>
        <v>-20.428189116859844</v>
      </c>
      <c r="T70">
        <f t="shared" si="4"/>
        <v>-16.413916146297844</v>
      </c>
      <c r="U70">
        <f t="shared" si="4"/>
        <v>-39.696699375557429</v>
      </c>
      <c r="V70">
        <f t="shared" si="4"/>
        <v>-21.231043710972244</v>
      </c>
      <c r="W70">
        <f t="shared" si="4"/>
        <v>-20.428189116859844</v>
      </c>
      <c r="X70">
        <f t="shared" si="4"/>
        <v>-18.822479928635044</v>
      </c>
      <c r="Y70">
        <f t="shared" si="4"/>
        <v>-22.836752899197041</v>
      </c>
      <c r="Z70">
        <f t="shared" si="4"/>
        <v>-20.428189116859844</v>
      </c>
    </row>
    <row r="71" spans="1:26" x14ac:dyDescent="0.25">
      <c r="B71" s="22" t="s">
        <v>33</v>
      </c>
      <c r="C71">
        <f t="shared" si="4"/>
        <v>5870.1159678858157</v>
      </c>
      <c r="D71">
        <f t="shared" si="4"/>
        <v>714.18376449598577</v>
      </c>
      <c r="E71">
        <f>TREND($A$61:$A$62,$B$61:$B$62,E52)</f>
        <v>-5.1739518287242507</v>
      </c>
      <c r="F71">
        <f t="shared" si="4"/>
        <v>11.685994647636139</v>
      </c>
      <c r="G71">
        <f t="shared" si="4"/>
        <v>1451.2042818911686</v>
      </c>
      <c r="H71">
        <f t="shared" si="4"/>
        <v>382.60481712756473</v>
      </c>
      <c r="I71">
        <f t="shared" si="4"/>
        <v>1219.1793041926851</v>
      </c>
      <c r="J71">
        <f t="shared" si="4"/>
        <v>253.34522747546842</v>
      </c>
      <c r="K71">
        <f t="shared" si="4"/>
        <v>707.76092774308654</v>
      </c>
      <c r="L71">
        <f t="shared" si="4"/>
        <v>120.07136485281008</v>
      </c>
      <c r="M71">
        <f t="shared" si="4"/>
        <v>427.56467439785911</v>
      </c>
      <c r="N71">
        <f t="shared" si="4"/>
        <v>78.3229259589653</v>
      </c>
      <c r="O71">
        <f t="shared" si="4"/>
        <v>-8.3853702051738495</v>
      </c>
      <c r="P71">
        <f t="shared" si="4"/>
        <v>-3.5682426404994523</v>
      </c>
      <c r="Q71">
        <f t="shared" si="4"/>
        <v>-9.9910793933986497</v>
      </c>
      <c r="R71">
        <f t="shared" si="4"/>
        <v>0.44603033006254567</v>
      </c>
      <c r="S71">
        <f t="shared" si="4"/>
        <v>9.2774308652989408</v>
      </c>
      <c r="T71">
        <f t="shared" si="4"/>
        <v>-11.596788581623446</v>
      </c>
      <c r="U71">
        <f t="shared" si="4"/>
        <v>-7.5825156110614493</v>
      </c>
      <c r="V71">
        <f t="shared" si="4"/>
        <v>-12.399643175735847</v>
      </c>
      <c r="W71">
        <f t="shared" si="4"/>
        <v>-3.5682426404994523</v>
      </c>
      <c r="X71">
        <f t="shared" si="4"/>
        <v>2.8545941123997443</v>
      </c>
      <c r="Y71">
        <f t="shared" si="4"/>
        <v>-9.1882247992862496</v>
      </c>
      <c r="Z71">
        <f t="shared" si="4"/>
        <v>6.8688670829617422</v>
      </c>
    </row>
    <row r="72" spans="1:26" x14ac:dyDescent="0.25">
      <c r="B72" s="22" t="s">
        <v>34</v>
      </c>
      <c r="C72">
        <f t="shared" si="4"/>
        <v>-14.808206958073047</v>
      </c>
      <c r="D72">
        <f t="shared" si="4"/>
        <v>-15.611061552185447</v>
      </c>
      <c r="E72">
        <f t="shared" si="4"/>
        <v>-18.822479928635044</v>
      </c>
      <c r="F72">
        <f t="shared" si="4"/>
        <v>-6.779661016949051</v>
      </c>
      <c r="G72">
        <f t="shared" si="4"/>
        <v>-14.808206958073047</v>
      </c>
      <c r="H72">
        <f t="shared" si="4"/>
        <v>-26.048171275646638</v>
      </c>
      <c r="I72">
        <f t="shared" si="4"/>
        <v>-10.79393398751105</v>
      </c>
      <c r="J72">
        <f t="shared" si="4"/>
        <v>-10.79393398751105</v>
      </c>
      <c r="K72">
        <f t="shared" si="4"/>
        <v>-27.653880463871438</v>
      </c>
      <c r="L72">
        <f t="shared" si="4"/>
        <v>-24.442462087421841</v>
      </c>
      <c r="M72">
        <f t="shared" si="4"/>
        <v>-27.653880463871438</v>
      </c>
      <c r="N72">
        <f t="shared" si="4"/>
        <v>-7.5825156110614493</v>
      </c>
      <c r="O72">
        <f t="shared" si="4"/>
        <v>-23.639607493309441</v>
      </c>
      <c r="P72">
        <f t="shared" si="4"/>
        <v>-19.625334522747444</v>
      </c>
      <c r="Q72">
        <f t="shared" si="4"/>
        <v>-23.639607493309441</v>
      </c>
      <c r="R72">
        <f t="shared" si="4"/>
        <v>-22.033898305084641</v>
      </c>
      <c r="S72">
        <f t="shared" si="4"/>
        <v>-19.625334522747444</v>
      </c>
      <c r="T72">
        <f t="shared" si="4"/>
        <v>-2.7653880463870522</v>
      </c>
      <c r="U72">
        <f t="shared" si="4"/>
        <v>-4.3710972346118524</v>
      </c>
      <c r="V72">
        <f t="shared" si="4"/>
        <v>-5.9768064228366509</v>
      </c>
      <c r="W72">
        <f t="shared" si="4"/>
        <v>-7.5825156110614493</v>
      </c>
      <c r="X72">
        <f t="shared" si="4"/>
        <v>-18.019625334522644</v>
      </c>
      <c r="Y72">
        <f t="shared" si="4"/>
        <v>2.8545941123997443</v>
      </c>
      <c r="Z72">
        <f t="shared" si="4"/>
        <v>-35.682426404995432</v>
      </c>
    </row>
    <row r="73" spans="1:26" x14ac:dyDescent="0.25">
      <c r="B73" s="22" t="s">
        <v>35</v>
      </c>
      <c r="C73">
        <f t="shared" si="4"/>
        <v>5487.9571810883135</v>
      </c>
      <c r="D73">
        <f t="shared" si="4"/>
        <v>1089.1168599464763</v>
      </c>
      <c r="E73">
        <f t="shared" si="4"/>
        <v>-18.019625334522644</v>
      </c>
      <c r="F73">
        <f t="shared" si="4"/>
        <v>-13.202497769848247</v>
      </c>
      <c r="G73">
        <f t="shared" si="4"/>
        <v>2467.6181980374668</v>
      </c>
      <c r="H73">
        <f t="shared" si="4"/>
        <v>395.45049063336313</v>
      </c>
      <c r="I73">
        <f t="shared" si="4"/>
        <v>1158.1623550401428</v>
      </c>
      <c r="J73">
        <f t="shared" si="4"/>
        <v>198.75111507582523</v>
      </c>
      <c r="K73">
        <f t="shared" si="4"/>
        <v>1000</v>
      </c>
      <c r="L73">
        <f t="shared" si="4"/>
        <v>139.33987511150767</v>
      </c>
      <c r="M73">
        <f t="shared" si="4"/>
        <v>436.39607493309552</v>
      </c>
      <c r="N73">
        <f t="shared" si="4"/>
        <v>39.785905441570122</v>
      </c>
      <c r="O73">
        <f t="shared" si="4"/>
        <v>2.051739518287345</v>
      </c>
      <c r="P73">
        <f t="shared" si="4"/>
        <v>-12.399643175735847</v>
      </c>
      <c r="Q73">
        <f t="shared" si="4"/>
        <v>3.6574487065121439</v>
      </c>
      <c r="R73">
        <f t="shared" si="4"/>
        <v>-8.3853702051738495</v>
      </c>
      <c r="S73">
        <f t="shared" si="4"/>
        <v>-2.7653880463870522</v>
      </c>
      <c r="T73">
        <f t="shared" si="4"/>
        <v>-13.202497769848247</v>
      </c>
      <c r="U73">
        <f t="shared" si="4"/>
        <v>-21.231043710972244</v>
      </c>
      <c r="V73">
        <f t="shared" si="4"/>
        <v>1.2488849241749449</v>
      </c>
      <c r="W73">
        <f t="shared" si="4"/>
        <v>-5.9768064228366509</v>
      </c>
      <c r="X73">
        <f t="shared" si="4"/>
        <v>-15.611061552185447</v>
      </c>
      <c r="Y73">
        <f t="shared" si="4"/>
        <v>-9.1882247992862496</v>
      </c>
      <c r="Z73">
        <f t="shared" si="4"/>
        <v>-14.005352363960647</v>
      </c>
    </row>
    <row r="74" spans="1:26" x14ac:dyDescent="0.25">
      <c r="B74" s="22" t="s">
        <v>36</v>
      </c>
      <c r="C74">
        <f t="shared" si="4"/>
        <v>-18.019625334522644</v>
      </c>
      <c r="D74">
        <f t="shared" si="4"/>
        <v>-18.822479928635044</v>
      </c>
      <c r="E74">
        <f t="shared" si="4"/>
        <v>-30.062444246208635</v>
      </c>
      <c r="F74">
        <f t="shared" si="4"/>
        <v>-20.428189116859844</v>
      </c>
      <c r="G74">
        <f t="shared" si="4"/>
        <v>-7.5825156110614493</v>
      </c>
      <c r="H74">
        <f t="shared" si="4"/>
        <v>-25.245316681534241</v>
      </c>
      <c r="I74">
        <f t="shared" si="4"/>
        <v>-25.245316681534241</v>
      </c>
      <c r="J74">
        <f t="shared" si="4"/>
        <v>-30.865298840321039</v>
      </c>
      <c r="K74">
        <f t="shared" si="4"/>
        <v>-38.090990187332636</v>
      </c>
      <c r="L74">
        <f t="shared" si="4"/>
        <v>-22.836752899197041</v>
      </c>
      <c r="M74">
        <f t="shared" si="4"/>
        <v>-30.865298840321039</v>
      </c>
      <c r="N74">
        <f t="shared" si="4"/>
        <v>-10.79393398751105</v>
      </c>
      <c r="O74">
        <f t="shared" si="4"/>
        <v>-23.639607493309441</v>
      </c>
      <c r="P74">
        <f t="shared" si="4"/>
        <v>-28.456735057983842</v>
      </c>
      <c r="Q74">
        <f t="shared" si="4"/>
        <v>-22.033898305084641</v>
      </c>
      <c r="R74">
        <f t="shared" si="4"/>
        <v>-11.596788581623446</v>
      </c>
      <c r="S74">
        <f t="shared" si="4"/>
        <v>-24.442462087421841</v>
      </c>
      <c r="T74">
        <f t="shared" si="4"/>
        <v>-27.653880463871438</v>
      </c>
      <c r="U74">
        <f t="shared" si="4"/>
        <v>-29.259589652096238</v>
      </c>
      <c r="V74">
        <f t="shared" si="4"/>
        <v>-27.653880463871438</v>
      </c>
      <c r="W74">
        <f t="shared" si="4"/>
        <v>-10.79393398751105</v>
      </c>
      <c r="X74">
        <f t="shared" si="4"/>
        <v>-32.471008028545839</v>
      </c>
      <c r="Y74">
        <f t="shared" si="4"/>
        <v>-20.428189116859844</v>
      </c>
      <c r="Z74">
        <f t="shared" si="4"/>
        <v>-24.442462087421841</v>
      </c>
    </row>
    <row r="75" spans="1:26" x14ac:dyDescent="0.25">
      <c r="B75" s="22" t="s">
        <v>37</v>
      </c>
      <c r="C75">
        <f t="shared" si="4"/>
        <v>9715.78947368421</v>
      </c>
      <c r="D75">
        <f t="shared" si="4"/>
        <v>2591.2578055307758</v>
      </c>
      <c r="E75">
        <f t="shared" si="4"/>
        <v>-6.779661016949051</v>
      </c>
      <c r="F75">
        <f t="shared" si="4"/>
        <v>-1.1596788581622537</v>
      </c>
      <c r="G75">
        <f t="shared" si="4"/>
        <v>2972.6137377341656</v>
      </c>
      <c r="H75">
        <f t="shared" si="4"/>
        <v>438.00178412132033</v>
      </c>
      <c r="I75">
        <f t="shared" si="4"/>
        <v>1239.250669045495</v>
      </c>
      <c r="J75">
        <f t="shared" si="4"/>
        <v>222.03389830508482</v>
      </c>
      <c r="K75">
        <f t="shared" si="4"/>
        <v>653.96966993755575</v>
      </c>
      <c r="L75">
        <f t="shared" si="4"/>
        <v>113.64852809991089</v>
      </c>
      <c r="M75">
        <f t="shared" si="4"/>
        <v>352.89919714540594</v>
      </c>
      <c r="N75">
        <f t="shared" si="4"/>
        <v>51.828724353256121</v>
      </c>
      <c r="O75">
        <f t="shared" si="4"/>
        <v>-1.9625334522746538</v>
      </c>
      <c r="P75">
        <f t="shared" si="4"/>
        <v>-27.653880463871438</v>
      </c>
      <c r="Q75">
        <f t="shared" si="4"/>
        <v>1.2488849241749449</v>
      </c>
      <c r="R75">
        <f t="shared" si="4"/>
        <v>-16.413916146297844</v>
      </c>
      <c r="S75">
        <f t="shared" si="4"/>
        <v>-6.779661016949051</v>
      </c>
      <c r="T75">
        <f t="shared" si="4"/>
        <v>-18.822479928635044</v>
      </c>
      <c r="U75">
        <f t="shared" si="4"/>
        <v>-14.005352363960647</v>
      </c>
      <c r="V75">
        <f t="shared" si="4"/>
        <v>-5.9768064228366509</v>
      </c>
      <c r="W75">
        <f t="shared" si="4"/>
        <v>-12.399643175735847</v>
      </c>
      <c r="X75">
        <f t="shared" si="4"/>
        <v>-5.1739518287242507</v>
      </c>
      <c r="Y75">
        <f t="shared" si="4"/>
        <v>-13.202497769848247</v>
      </c>
      <c r="Z75">
        <f t="shared" si="4"/>
        <v>-5.1739518287242507</v>
      </c>
    </row>
    <row r="76" spans="1:26" x14ac:dyDescent="0.25">
      <c r="B76" s="22" t="s">
        <v>38</v>
      </c>
      <c r="C76">
        <f t="shared" si="4"/>
        <v>1.2488849241749449</v>
      </c>
      <c r="D76">
        <f t="shared" si="4"/>
        <v>-33.273862622658235</v>
      </c>
      <c r="E76">
        <f t="shared" si="4"/>
        <v>-26.851025869759042</v>
      </c>
      <c r="F76">
        <f t="shared" si="4"/>
        <v>-26.851025869759042</v>
      </c>
      <c r="G76">
        <f t="shared" si="4"/>
        <v>-16.413916146297844</v>
      </c>
      <c r="H76">
        <f t="shared" si="4"/>
        <v>-16.413916146297844</v>
      </c>
      <c r="I76">
        <f t="shared" si="4"/>
        <v>-34.076717216770639</v>
      </c>
      <c r="J76">
        <f t="shared" si="4"/>
        <v>-17.216770740410244</v>
      </c>
      <c r="K76">
        <f t="shared" si="4"/>
        <v>-24.442462087421841</v>
      </c>
      <c r="L76">
        <f t="shared" si="4"/>
        <v>-22.033898305084641</v>
      </c>
      <c r="M76">
        <f t="shared" si="4"/>
        <v>-18.019625334522644</v>
      </c>
      <c r="N76">
        <f t="shared" si="4"/>
        <v>-31.668153434433435</v>
      </c>
      <c r="O76">
        <f t="shared" si="4"/>
        <v>-34.879571810883036</v>
      </c>
      <c r="P76">
        <f t="shared" si="4"/>
        <v>-10.79393398751105</v>
      </c>
      <c r="Q76">
        <f t="shared" si="4"/>
        <v>-30.062444246208635</v>
      </c>
      <c r="R76">
        <f t="shared" si="4"/>
        <v>-22.836752899197041</v>
      </c>
      <c r="S76">
        <f t="shared" si="4"/>
        <v>-23.639607493309441</v>
      </c>
      <c r="T76">
        <f t="shared" si="4"/>
        <v>-16.413916146297844</v>
      </c>
      <c r="U76">
        <f t="shared" si="4"/>
        <v>-16.413916146297844</v>
      </c>
      <c r="V76">
        <f t="shared" si="4"/>
        <v>-31.668153434433435</v>
      </c>
      <c r="W76">
        <f t="shared" si="4"/>
        <v>-18.019625334522644</v>
      </c>
      <c r="X76">
        <f t="shared" si="4"/>
        <v>-22.836752899197041</v>
      </c>
      <c r="Y76">
        <f t="shared" si="4"/>
        <v>-18.019625334522644</v>
      </c>
      <c r="Z76">
        <f t="shared" si="4"/>
        <v>-12.399643175735847</v>
      </c>
    </row>
    <row r="77" spans="1:26" x14ac:dyDescent="0.25">
      <c r="B77" s="22" t="s">
        <v>39</v>
      </c>
      <c r="C77">
        <f t="shared" si="4"/>
        <v>7868.4210526315783</v>
      </c>
      <c r="D77">
        <f t="shared" si="4"/>
        <v>772.79214986619093</v>
      </c>
      <c r="E77">
        <f t="shared" si="4"/>
        <v>8855.1293487957173</v>
      </c>
      <c r="F77">
        <f t="shared" si="4"/>
        <v>3087.4219446922389</v>
      </c>
      <c r="G77">
        <f t="shared" si="4"/>
        <v>1478.5013380909902</v>
      </c>
      <c r="H77">
        <f t="shared" si="4"/>
        <v>360.92774308652997</v>
      </c>
      <c r="I77">
        <f t="shared" si="4"/>
        <v>1385.3702051739517</v>
      </c>
      <c r="J77">
        <f t="shared" si="4"/>
        <v>321.58786797502239</v>
      </c>
      <c r="K77">
        <f t="shared" si="4"/>
        <v>1053.7912578055307</v>
      </c>
      <c r="L77">
        <f t="shared" si="4"/>
        <v>183.49687778768964</v>
      </c>
      <c r="M77">
        <f t="shared" si="4"/>
        <v>666.81534344335421</v>
      </c>
      <c r="N77">
        <f t="shared" si="4"/>
        <v>59.857270294380115</v>
      </c>
      <c r="O77">
        <f t="shared" si="4"/>
        <v>-17.216770740410244</v>
      </c>
      <c r="P77">
        <f t="shared" si="4"/>
        <v>-9.9910793933986497</v>
      </c>
      <c r="Q77">
        <f t="shared" si="4"/>
        <v>-21.231043710972244</v>
      </c>
      <c r="R77">
        <f t="shared" si="4"/>
        <v>13.29170383586094</v>
      </c>
      <c r="S77">
        <f t="shared" si="4"/>
        <v>-14.005352363960647</v>
      </c>
      <c r="T77">
        <f t="shared" si="4"/>
        <v>-1.9625334522746538</v>
      </c>
      <c r="U77">
        <f t="shared" si="4"/>
        <v>-12.399643175735847</v>
      </c>
      <c r="V77">
        <f t="shared" si="4"/>
        <v>-4.3710972346118524</v>
      </c>
      <c r="W77">
        <f t="shared" si="4"/>
        <v>-6.779661016949051</v>
      </c>
      <c r="X77">
        <f t="shared" si="4"/>
        <v>3.6574487065121439</v>
      </c>
      <c r="Y77">
        <f t="shared" si="4"/>
        <v>0.44603033006254567</v>
      </c>
      <c r="Z77">
        <f t="shared" si="4"/>
        <v>10.080285459411341</v>
      </c>
    </row>
    <row r="78" spans="1:26" x14ac:dyDescent="0.25">
      <c r="B78" s="22" t="s">
        <v>40</v>
      </c>
      <c r="C78">
        <f t="shared" si="4"/>
        <v>-18.019625334522644</v>
      </c>
      <c r="D78">
        <f t="shared" si="4"/>
        <v>-5.1739518287242507</v>
      </c>
      <c r="E78">
        <f t="shared" si="4"/>
        <v>-24.442462087421841</v>
      </c>
      <c r="F78">
        <f t="shared" si="4"/>
        <v>-20.428189116859844</v>
      </c>
      <c r="G78">
        <f t="shared" si="4"/>
        <v>-13.202497769848247</v>
      </c>
      <c r="H78">
        <f t="shared" si="4"/>
        <v>-29.259589652096238</v>
      </c>
      <c r="I78">
        <f t="shared" si="4"/>
        <v>-30.865298840321039</v>
      </c>
      <c r="J78">
        <f t="shared" si="4"/>
        <v>-30.865298840321039</v>
      </c>
      <c r="K78">
        <f t="shared" si="4"/>
        <v>-19.625334522747444</v>
      </c>
      <c r="L78">
        <f t="shared" si="4"/>
        <v>-32.471008028545839</v>
      </c>
      <c r="M78">
        <f t="shared" si="4"/>
        <v>-30.062444246208635</v>
      </c>
      <c r="N78">
        <f t="shared" si="4"/>
        <v>-28.456735057983842</v>
      </c>
      <c r="O78">
        <f t="shared" si="4"/>
        <v>-18.822479928635044</v>
      </c>
      <c r="P78">
        <f t="shared" si="4"/>
        <v>-24.442462087421841</v>
      </c>
      <c r="Q78">
        <f t="shared" si="4"/>
        <v>-29.259589652096238</v>
      </c>
      <c r="R78">
        <f t="shared" ref="R78:Z78" si="5">TREND($A$61:$A$62,$B$61:$B$62,R59)</f>
        <v>-24.442462087421841</v>
      </c>
      <c r="S78">
        <f t="shared" si="5"/>
        <v>-34.076717216770639</v>
      </c>
      <c r="T78">
        <f t="shared" si="5"/>
        <v>-23.639607493309441</v>
      </c>
      <c r="U78">
        <f t="shared" si="5"/>
        <v>-19.625334522747444</v>
      </c>
      <c r="V78">
        <f t="shared" si="5"/>
        <v>-38.090990187332636</v>
      </c>
      <c r="W78">
        <f t="shared" si="5"/>
        <v>-22.836752899197041</v>
      </c>
      <c r="X78">
        <f t="shared" si="5"/>
        <v>-19.625334522747444</v>
      </c>
      <c r="Y78">
        <f t="shared" si="5"/>
        <v>-6.779661016949051</v>
      </c>
      <c r="Z78">
        <f t="shared" si="5"/>
        <v>-13.202497769848247</v>
      </c>
    </row>
    <row r="79" spans="1:26" x14ac:dyDescent="0.25">
      <c r="B79" s="22" t="s">
        <v>41</v>
      </c>
      <c r="C79">
        <f t="shared" ref="C79:Z82" si="6">TREND($A$61:$A$62,$B$61:$B$62,C60)</f>
        <v>8854.3264942016049</v>
      </c>
      <c r="D79">
        <f t="shared" si="6"/>
        <v>1105.1739518287243</v>
      </c>
      <c r="E79">
        <f t="shared" si="6"/>
        <v>7.6717216770741414</v>
      </c>
      <c r="F79">
        <f t="shared" si="6"/>
        <v>0.44603033006254567</v>
      </c>
      <c r="G79">
        <f t="shared" si="6"/>
        <v>1621.4094558429972</v>
      </c>
      <c r="H79">
        <f t="shared" si="6"/>
        <v>347.27921498661914</v>
      </c>
      <c r="I79">
        <f t="shared" si="6"/>
        <v>1195.8965209634255</v>
      </c>
      <c r="J79">
        <f t="shared" si="6"/>
        <v>207.58251561106164</v>
      </c>
      <c r="K79">
        <f t="shared" si="6"/>
        <v>835.41480820695813</v>
      </c>
      <c r="L79">
        <f t="shared" si="6"/>
        <v>90.365744870651298</v>
      </c>
      <c r="M79">
        <f t="shared" si="6"/>
        <v>311.9536128456736</v>
      </c>
      <c r="N79">
        <f t="shared" si="6"/>
        <v>38.180196253345329</v>
      </c>
      <c r="O79">
        <f t="shared" si="6"/>
        <v>-10.79393398751105</v>
      </c>
      <c r="P79">
        <f t="shared" si="6"/>
        <v>-19.625334522747444</v>
      </c>
      <c r="Q79">
        <f t="shared" si="6"/>
        <v>9.2774308652989408</v>
      </c>
      <c r="R79">
        <f t="shared" si="6"/>
        <v>-4.3710972346118524</v>
      </c>
      <c r="S79">
        <f t="shared" si="6"/>
        <v>-1.9625334522746538</v>
      </c>
      <c r="T79">
        <f t="shared" si="6"/>
        <v>0.44603033006254567</v>
      </c>
      <c r="U79">
        <f t="shared" si="6"/>
        <v>-10.79393398751105</v>
      </c>
      <c r="V79">
        <f t="shared" si="6"/>
        <v>-7.5825156110614493</v>
      </c>
      <c r="W79">
        <f t="shared" si="6"/>
        <v>-18.019625334522644</v>
      </c>
      <c r="X79">
        <f t="shared" si="6"/>
        <v>-0.35682426404985357</v>
      </c>
      <c r="Y79">
        <f t="shared" si="6"/>
        <v>7.6717216770741414</v>
      </c>
      <c r="Z79">
        <f t="shared" si="6"/>
        <v>-9.1882247992862496</v>
      </c>
    </row>
    <row r="80" spans="1:26" x14ac:dyDescent="0.25">
      <c r="B80" s="22" t="s">
        <v>42</v>
      </c>
      <c r="C80">
        <f t="shared" si="6"/>
        <v>-30.865298840321039</v>
      </c>
      <c r="D80">
        <f t="shared" si="6"/>
        <v>-34.879571810883036</v>
      </c>
      <c r="E80">
        <f t="shared" si="6"/>
        <v>-18.019625334522644</v>
      </c>
      <c r="F80">
        <f t="shared" si="6"/>
        <v>-23.639607493309441</v>
      </c>
      <c r="G80">
        <f t="shared" si="6"/>
        <v>-29.259589652096238</v>
      </c>
      <c r="H80">
        <f t="shared" si="6"/>
        <v>-26.851025869759042</v>
      </c>
      <c r="I80">
        <f t="shared" si="6"/>
        <v>-21.231043710972244</v>
      </c>
      <c r="J80">
        <f t="shared" si="6"/>
        <v>-23.639607493309441</v>
      </c>
      <c r="K80">
        <f t="shared" si="6"/>
        <v>-38.090990187332636</v>
      </c>
      <c r="L80">
        <f t="shared" si="6"/>
        <v>-18.019625334522644</v>
      </c>
      <c r="M80">
        <f t="shared" si="6"/>
        <v>-26.048171275646638</v>
      </c>
      <c r="N80">
        <f t="shared" si="6"/>
        <v>-15.611061552185447</v>
      </c>
      <c r="O80">
        <f t="shared" si="6"/>
        <v>-19.625334522747444</v>
      </c>
      <c r="P80">
        <f t="shared" si="6"/>
        <v>-34.076717216770639</v>
      </c>
      <c r="Q80">
        <f t="shared" si="6"/>
        <v>-37.288135593220233</v>
      </c>
      <c r="R80">
        <f t="shared" si="6"/>
        <v>-16.413916146297844</v>
      </c>
      <c r="S80">
        <f t="shared" si="6"/>
        <v>-38.090990187332636</v>
      </c>
      <c r="T80">
        <f t="shared" si="6"/>
        <v>-21.231043710972244</v>
      </c>
      <c r="U80">
        <f t="shared" si="6"/>
        <v>-18.822479928635044</v>
      </c>
      <c r="V80">
        <f t="shared" si="6"/>
        <v>-10.79393398751105</v>
      </c>
      <c r="W80">
        <f t="shared" si="6"/>
        <v>-14.005352363960647</v>
      </c>
      <c r="X80">
        <f t="shared" si="6"/>
        <v>-30.865298840321039</v>
      </c>
      <c r="Y80">
        <f t="shared" si="6"/>
        <v>-26.851025869759042</v>
      </c>
      <c r="Z80">
        <f t="shared" si="6"/>
        <v>-20.428189116859844</v>
      </c>
    </row>
    <row r="81" spans="1:26" x14ac:dyDescent="0.25">
      <c r="B81" s="22" t="s">
        <v>43</v>
      </c>
      <c r="C81">
        <f t="shared" si="6"/>
        <v>9256.556645851917</v>
      </c>
      <c r="D81">
        <f t="shared" si="6"/>
        <v>2413.0240856378232</v>
      </c>
      <c r="E81">
        <f t="shared" si="6"/>
        <v>4.4603033006245436</v>
      </c>
      <c r="F81">
        <f t="shared" si="6"/>
        <v>-4.3710972346118524</v>
      </c>
      <c r="G81">
        <f t="shared" si="6"/>
        <v>1370.9188224799286</v>
      </c>
      <c r="H81">
        <f t="shared" si="6"/>
        <v>417.12756467439795</v>
      </c>
      <c r="I81">
        <f t="shared" si="6"/>
        <v>912.48884924174843</v>
      </c>
      <c r="J81">
        <f t="shared" si="6"/>
        <v>249.3309545049064</v>
      </c>
      <c r="K81">
        <f t="shared" si="6"/>
        <v>2326.3157894736842</v>
      </c>
      <c r="L81">
        <f t="shared" si="6"/>
        <v>583.31846565566468</v>
      </c>
      <c r="M81">
        <f t="shared" si="6"/>
        <v>1047.3684210526317</v>
      </c>
      <c r="N81">
        <f t="shared" si="6"/>
        <v>234.07671721677082</v>
      </c>
      <c r="O81">
        <f t="shared" si="6"/>
        <v>-1.9625334522746538</v>
      </c>
      <c r="P81">
        <f t="shared" si="6"/>
        <v>-8.3853702051738495</v>
      </c>
      <c r="Q81">
        <f t="shared" si="6"/>
        <v>-3.5682426404994523</v>
      </c>
      <c r="R81">
        <f t="shared" si="6"/>
        <v>-3.5682426404994523</v>
      </c>
      <c r="S81">
        <f t="shared" si="6"/>
        <v>-5.1739518287242507</v>
      </c>
      <c r="T81">
        <f t="shared" si="6"/>
        <v>-0.35682426404985357</v>
      </c>
      <c r="U81">
        <f t="shared" si="6"/>
        <v>11.685994647636139</v>
      </c>
      <c r="V81">
        <f t="shared" si="6"/>
        <v>-18.822479928635044</v>
      </c>
      <c r="W81">
        <f t="shared" si="6"/>
        <v>-8.3853702051738495</v>
      </c>
      <c r="X81">
        <f t="shared" si="6"/>
        <v>-2.7653880463870522</v>
      </c>
      <c r="Y81">
        <f t="shared" si="6"/>
        <v>-5.9768064228366509</v>
      </c>
      <c r="Z81">
        <f t="shared" si="6"/>
        <v>-2.7653880463870522</v>
      </c>
    </row>
    <row r="82" spans="1:26" ht="15.75" thickBot="1" x14ac:dyDescent="0.3">
      <c r="B82" s="22" t="s">
        <v>44</v>
      </c>
      <c r="C82">
        <f t="shared" si="6"/>
        <v>-33.273862622658235</v>
      </c>
      <c r="D82">
        <f t="shared" si="6"/>
        <v>-15.611061552185447</v>
      </c>
      <c r="E82">
        <f t="shared" si="6"/>
        <v>-22.836752899197041</v>
      </c>
      <c r="F82">
        <f t="shared" si="6"/>
        <v>-18.019625334522644</v>
      </c>
      <c r="G82">
        <f t="shared" si="6"/>
        <v>-22.836752899197041</v>
      </c>
      <c r="H82">
        <f t="shared" si="6"/>
        <v>-19.625334522747444</v>
      </c>
      <c r="I82">
        <f t="shared" si="6"/>
        <v>-28.456735057983842</v>
      </c>
      <c r="J82">
        <f t="shared" si="6"/>
        <v>-35.682426404995432</v>
      </c>
      <c r="K82">
        <f t="shared" si="6"/>
        <v>-23.639607493309441</v>
      </c>
      <c r="L82">
        <f t="shared" si="6"/>
        <v>-30.865298840321039</v>
      </c>
      <c r="M82">
        <f t="shared" si="6"/>
        <v>-42.105263157894633</v>
      </c>
      <c r="N82">
        <f t="shared" si="6"/>
        <v>-14.005352363960647</v>
      </c>
      <c r="O82">
        <f t="shared" si="6"/>
        <v>-23.639607493309441</v>
      </c>
      <c r="P82">
        <f t="shared" si="6"/>
        <v>-25.245316681534241</v>
      </c>
      <c r="Q82">
        <f t="shared" si="6"/>
        <v>-18.019625334522644</v>
      </c>
      <c r="R82">
        <f t="shared" si="6"/>
        <v>-23.639607493309441</v>
      </c>
      <c r="S82">
        <f t="shared" si="6"/>
        <v>-26.048171275646638</v>
      </c>
      <c r="T82">
        <f t="shared" si="6"/>
        <v>-29.259589652096238</v>
      </c>
      <c r="U82">
        <f t="shared" si="6"/>
        <v>-35.682426404995432</v>
      </c>
      <c r="V82">
        <f t="shared" si="6"/>
        <v>6.8688670829617422</v>
      </c>
      <c r="W82">
        <f t="shared" si="6"/>
        <v>-3.5682426404994523</v>
      </c>
      <c r="X82">
        <f t="shared" si="6"/>
        <v>1.2488849241749449</v>
      </c>
      <c r="Y82">
        <f t="shared" si="6"/>
        <v>100.00000000000009</v>
      </c>
      <c r="Z82">
        <f t="shared" si="6"/>
        <v>1000</v>
      </c>
    </row>
    <row r="83" spans="1:26" ht="15.75" thickBot="1" x14ac:dyDescent="0.3">
      <c r="B83" s="5"/>
      <c r="C83" s="6">
        <v>1</v>
      </c>
      <c r="D83" s="6">
        <v>2</v>
      </c>
      <c r="E83" s="6">
        <v>3</v>
      </c>
      <c r="F83" s="6">
        <v>4</v>
      </c>
      <c r="G83" s="6">
        <v>5</v>
      </c>
      <c r="H83" s="6">
        <v>6</v>
      </c>
      <c r="I83" s="6">
        <v>7</v>
      </c>
      <c r="J83" s="6">
        <v>8</v>
      </c>
      <c r="K83" s="6">
        <v>9</v>
      </c>
      <c r="L83" s="6">
        <v>10</v>
      </c>
      <c r="M83" s="6">
        <v>11</v>
      </c>
      <c r="N83" s="6">
        <v>12</v>
      </c>
      <c r="O83" s="6">
        <v>13</v>
      </c>
      <c r="P83" s="6">
        <v>14</v>
      </c>
      <c r="Q83" s="6">
        <v>15</v>
      </c>
      <c r="R83" s="6">
        <v>16</v>
      </c>
      <c r="S83" s="6">
        <v>17</v>
      </c>
      <c r="T83" s="6">
        <v>18</v>
      </c>
      <c r="U83" s="6">
        <v>19</v>
      </c>
      <c r="V83" s="6">
        <v>20</v>
      </c>
      <c r="W83" s="6">
        <v>21</v>
      </c>
      <c r="X83" s="6">
        <v>22</v>
      </c>
      <c r="Y83" s="6">
        <v>23</v>
      </c>
      <c r="Z83" s="6">
        <v>24</v>
      </c>
    </row>
    <row r="84" spans="1:26" x14ac:dyDescent="0.25">
      <c r="A84" s="20" t="s">
        <v>50</v>
      </c>
      <c r="B84" s="22" t="s">
        <v>29</v>
      </c>
      <c r="C84">
        <f>(C67*20)/1000</f>
        <v>139.28813559322032</v>
      </c>
      <c r="D84">
        <f>(D67*100)/1000</f>
        <v>125.85191793041926</v>
      </c>
      <c r="E84">
        <f t="shared" ref="E84:Y99" si="7">(E67*20)/1000</f>
        <v>-3.9250669045493077E-2</v>
      </c>
      <c r="F84">
        <f>(F67*100)/1000</f>
        <v>-1.4808206958073047</v>
      </c>
      <c r="G84">
        <f t="shared" si="7"/>
        <v>36.3942908117752</v>
      </c>
      <c r="H84">
        <f>(H67*100)/1000</f>
        <v>46.851025869759148</v>
      </c>
      <c r="I84">
        <f t="shared" si="7"/>
        <v>20.240856378233723</v>
      </c>
      <c r="J84">
        <f>(J67*100)/1000</f>
        <v>28.867082961641398</v>
      </c>
      <c r="K84">
        <f t="shared" si="7"/>
        <v>13.127564674397862</v>
      </c>
      <c r="L84">
        <f>(L67*100)/1000</f>
        <v>11.04371097234613</v>
      </c>
      <c r="M84">
        <f t="shared" si="7"/>
        <v>7.6520963425512942</v>
      </c>
      <c r="N84">
        <f>(N67*100)/1000</f>
        <v>7.2702943800178499</v>
      </c>
      <c r="O84">
        <f t="shared" si="7"/>
        <v>120.01962533452273</v>
      </c>
      <c r="P84">
        <f>(P67*100)/1000</f>
        <v>183.33630686886707</v>
      </c>
      <c r="Q84">
        <f t="shared" si="7"/>
        <v>98.2622658340767</v>
      </c>
      <c r="R84">
        <f>(R67*100)/1000</f>
        <v>90.927743086529887</v>
      </c>
      <c r="S84">
        <f t="shared" si="7"/>
        <v>59.580731489741304</v>
      </c>
      <c r="T84">
        <f>(T67*100)/1000</f>
        <v>47.172167707404114</v>
      </c>
      <c r="U84">
        <f t="shared" si="7"/>
        <v>40.504906333630686</v>
      </c>
      <c r="V84">
        <f>(V67*100)/1000</f>
        <v>12.007136485281007</v>
      </c>
      <c r="W84">
        <f t="shared" si="7"/>
        <v>18.586975914362178</v>
      </c>
      <c r="X84">
        <f>(X67*100)/1000</f>
        <v>12.890276538804649</v>
      </c>
      <c r="Y84">
        <f t="shared" si="7"/>
        <v>20.176628010704729</v>
      </c>
      <c r="Z84">
        <f>(Z67*100)/1000</f>
        <v>12.809991079393408</v>
      </c>
    </row>
    <row r="85" spans="1:26" x14ac:dyDescent="0.25">
      <c r="A85" s="20" t="s">
        <v>51</v>
      </c>
      <c r="B85" s="22" t="s">
        <v>30</v>
      </c>
      <c r="C85">
        <f t="shared" ref="C85:Q99" si="8">(C68*20)/1000</f>
        <v>-0.47279214986618884</v>
      </c>
      <c r="D85">
        <f t="shared" ref="D85:F99" si="9">(D68*100)/1000</f>
        <v>-2.9259589652096238</v>
      </c>
      <c r="E85">
        <f t="shared" si="8"/>
        <v>-0.24799286351471694</v>
      </c>
      <c r="F85">
        <f t="shared" si="9"/>
        <v>-2.2836752899197039</v>
      </c>
      <c r="G85">
        <f t="shared" si="8"/>
        <v>-0.39250669045494885</v>
      </c>
      <c r="H85">
        <f t="shared" ref="H85:H99" si="10">(H68*100)/1000</f>
        <v>-2.363960749330944</v>
      </c>
      <c r="I85">
        <f t="shared" si="8"/>
        <v>-0.11953612845673302</v>
      </c>
      <c r="J85">
        <f t="shared" ref="J85:J99" si="11">(J68*100)/1000</f>
        <v>-1.2399643175735846</v>
      </c>
      <c r="K85">
        <f t="shared" si="8"/>
        <v>-0.42462087421944489</v>
      </c>
      <c r="L85">
        <f t="shared" ref="L85:L99" si="12">(L68*100)/1000</f>
        <v>-1.8822479928635043</v>
      </c>
      <c r="M85">
        <f t="shared" si="8"/>
        <v>-0.23193577163246892</v>
      </c>
      <c r="N85">
        <f t="shared" ref="N85:N99" si="13">(N68*100)/1000</f>
        <v>-2.9259589652096238</v>
      </c>
      <c r="O85">
        <f t="shared" si="8"/>
        <v>-0.52096342551293273</v>
      </c>
      <c r="P85">
        <f t="shared" ref="P85:P99" si="14">(P68*100)/1000</f>
        <v>-1.1596788581623445</v>
      </c>
      <c r="Q85">
        <f t="shared" si="8"/>
        <v>-0.44067796610169285</v>
      </c>
      <c r="R85">
        <f t="shared" ref="R85:R99" si="15">(R68*100)/1000</f>
        <v>-3.3273862622658235</v>
      </c>
      <c r="S85">
        <f t="shared" si="7"/>
        <v>-0.45673505798394082</v>
      </c>
      <c r="T85">
        <f t="shared" ref="T85:T99" si="16">(T68*100)/1000</f>
        <v>-2.4442462087421841</v>
      </c>
      <c r="U85">
        <f t="shared" si="7"/>
        <v>-0.31222123104370891</v>
      </c>
      <c r="V85">
        <f t="shared" ref="V85:V99" si="17">(V68*100)/1000</f>
        <v>-2.1231043710972246</v>
      </c>
      <c r="W85">
        <f t="shared" si="7"/>
        <v>-0.42462087421944489</v>
      </c>
      <c r="X85">
        <f t="shared" ref="X85:X99" si="18">(X68*100)/1000</f>
        <v>-1.6413916146297842</v>
      </c>
      <c r="Y85">
        <f t="shared" si="7"/>
        <v>-0.28010704727921293</v>
      </c>
      <c r="Z85">
        <f t="shared" ref="Z85:Z99" si="19">(Z68*100)/1000</f>
        <v>-1.2399643175735846</v>
      </c>
    </row>
    <row r="86" spans="1:26" x14ac:dyDescent="0.25">
      <c r="A86" s="20" t="s">
        <v>52</v>
      </c>
      <c r="B86" s="22" t="s">
        <v>31</v>
      </c>
      <c r="C86">
        <f t="shared" si="8"/>
        <v>139.88224799286351</v>
      </c>
      <c r="D86">
        <f t="shared" si="9"/>
        <v>163.50579839429082</v>
      </c>
      <c r="E86">
        <f t="shared" si="7"/>
        <v>0.13737734165923485</v>
      </c>
      <c r="F86">
        <f t="shared" si="9"/>
        <v>-0.51739518287242503</v>
      </c>
      <c r="G86">
        <f t="shared" si="7"/>
        <v>40.809991079393399</v>
      </c>
      <c r="H86">
        <f t="shared" si="10"/>
        <v>69.170383586083858</v>
      </c>
      <c r="I86">
        <f t="shared" si="7"/>
        <v>30.822479928635147</v>
      </c>
      <c r="J86">
        <f t="shared" si="11"/>
        <v>29.99107939339876</v>
      </c>
      <c r="K86">
        <f t="shared" si="7"/>
        <v>22.649420160570916</v>
      </c>
      <c r="L86">
        <f t="shared" si="12"/>
        <v>18.510258697591446</v>
      </c>
      <c r="M86">
        <f t="shared" si="7"/>
        <v>11.618198037466547</v>
      </c>
      <c r="N86">
        <f t="shared" si="13"/>
        <v>8.3942908117752104</v>
      </c>
      <c r="O86">
        <f t="shared" si="7"/>
        <v>-0.15165031222122899</v>
      </c>
      <c r="P86">
        <f t="shared" si="14"/>
        <v>-0.19625334522746538</v>
      </c>
      <c r="Q86">
        <f t="shared" si="7"/>
        <v>-5.5307760927741041E-2</v>
      </c>
      <c r="R86">
        <f t="shared" si="15"/>
        <v>-0.83853702051738488</v>
      </c>
      <c r="S86">
        <f t="shared" si="7"/>
        <v>-0.31222123104370891</v>
      </c>
      <c r="T86">
        <f t="shared" si="16"/>
        <v>-1.4005352363960646</v>
      </c>
      <c r="U86">
        <f t="shared" si="7"/>
        <v>2.4977698483498897E-2</v>
      </c>
      <c r="V86">
        <f t="shared" si="17"/>
        <v>-1.4005352363960646</v>
      </c>
      <c r="W86">
        <f t="shared" si="7"/>
        <v>0.15343443354148284</v>
      </c>
      <c r="X86">
        <f t="shared" si="18"/>
        <v>-0.43710972346118526</v>
      </c>
      <c r="Y86">
        <f t="shared" si="7"/>
        <v>-0.37644959857270088</v>
      </c>
      <c r="Z86">
        <f t="shared" si="19"/>
        <v>0.52631578947369428</v>
      </c>
    </row>
    <row r="87" spans="1:26" x14ac:dyDescent="0.25">
      <c r="A87" s="23" t="s">
        <v>53</v>
      </c>
      <c r="B87" s="22" t="s">
        <v>32</v>
      </c>
      <c r="C87">
        <f t="shared" si="8"/>
        <v>-0.53702051739518086</v>
      </c>
      <c r="D87">
        <f t="shared" si="9"/>
        <v>-2.2033898305084638</v>
      </c>
      <c r="E87">
        <f t="shared" si="7"/>
        <v>-0.44067796610169285</v>
      </c>
      <c r="F87">
        <f t="shared" si="9"/>
        <v>-1.4005352363960646</v>
      </c>
      <c r="G87">
        <f t="shared" si="7"/>
        <v>-0.26404995539696496</v>
      </c>
      <c r="H87">
        <f t="shared" si="10"/>
        <v>-1.5611061552185448</v>
      </c>
      <c r="I87">
        <f t="shared" si="7"/>
        <v>-0.39250669045494885</v>
      </c>
      <c r="J87">
        <f t="shared" si="11"/>
        <v>-1.4005352363960646</v>
      </c>
      <c r="K87">
        <f t="shared" si="7"/>
        <v>-0.32827832292595688</v>
      </c>
      <c r="L87">
        <f t="shared" si="12"/>
        <v>-1.7216770740410243</v>
      </c>
      <c r="M87">
        <f t="shared" si="7"/>
        <v>-0.52096342551293273</v>
      </c>
      <c r="N87">
        <f t="shared" si="13"/>
        <v>-2.685102586975904</v>
      </c>
      <c r="O87">
        <f t="shared" si="7"/>
        <v>-0.61730597680642074</v>
      </c>
      <c r="P87">
        <f t="shared" si="14"/>
        <v>-1.8019625334522644</v>
      </c>
      <c r="Q87">
        <f t="shared" si="7"/>
        <v>-0.44067796610169285</v>
      </c>
      <c r="R87">
        <f t="shared" si="15"/>
        <v>-2.4442462087421841</v>
      </c>
      <c r="S87">
        <f t="shared" si="7"/>
        <v>-0.40856378233719687</v>
      </c>
      <c r="T87">
        <f t="shared" si="16"/>
        <v>-1.6413916146297842</v>
      </c>
      <c r="U87">
        <f t="shared" si="7"/>
        <v>-0.79393398751114863</v>
      </c>
      <c r="V87">
        <f t="shared" si="17"/>
        <v>-2.1231043710972246</v>
      </c>
      <c r="W87">
        <f t="shared" si="7"/>
        <v>-0.40856378233719687</v>
      </c>
      <c r="X87">
        <f t="shared" si="18"/>
        <v>-1.8822479928635043</v>
      </c>
      <c r="Y87">
        <f t="shared" si="7"/>
        <v>-0.45673505798394082</v>
      </c>
      <c r="Z87">
        <f t="shared" si="19"/>
        <v>-2.0428189116859845</v>
      </c>
    </row>
    <row r="88" spans="1:26" x14ac:dyDescent="0.25">
      <c r="A88" s="23" t="s">
        <v>54</v>
      </c>
      <c r="B88" s="22" t="s">
        <v>33</v>
      </c>
      <c r="C88">
        <f t="shared" si="8"/>
        <v>117.40231935771632</v>
      </c>
      <c r="D88">
        <f t="shared" si="9"/>
        <v>71.418376449598583</v>
      </c>
      <c r="E88">
        <f t="shared" si="7"/>
        <v>-0.10347903657448501</v>
      </c>
      <c r="F88">
        <f t="shared" si="9"/>
        <v>1.168599464763614</v>
      </c>
      <c r="G88">
        <f t="shared" si="7"/>
        <v>29.024085637823372</v>
      </c>
      <c r="H88">
        <f t="shared" si="10"/>
        <v>38.260481712756473</v>
      </c>
      <c r="I88">
        <f t="shared" si="7"/>
        <v>24.3835860838537</v>
      </c>
      <c r="J88">
        <f t="shared" si="11"/>
        <v>25.334522747546842</v>
      </c>
      <c r="K88">
        <f t="shared" si="7"/>
        <v>14.155218554861731</v>
      </c>
      <c r="L88">
        <f t="shared" si="12"/>
        <v>12.007136485281007</v>
      </c>
      <c r="M88">
        <f t="shared" si="7"/>
        <v>8.5512934879571816</v>
      </c>
      <c r="N88">
        <f t="shared" si="13"/>
        <v>7.8322925958965302</v>
      </c>
      <c r="O88">
        <f t="shared" si="7"/>
        <v>-0.16770740410347698</v>
      </c>
      <c r="P88">
        <f t="shared" si="14"/>
        <v>-0.35682426404994522</v>
      </c>
      <c r="Q88">
        <f t="shared" si="7"/>
        <v>-0.19982158786797299</v>
      </c>
      <c r="R88">
        <f t="shared" si="15"/>
        <v>4.460303300625456E-2</v>
      </c>
      <c r="S88">
        <f t="shared" si="7"/>
        <v>0.1855486173059788</v>
      </c>
      <c r="T88">
        <f t="shared" si="16"/>
        <v>-1.1596788581623445</v>
      </c>
      <c r="U88">
        <f t="shared" si="7"/>
        <v>-0.15165031222122899</v>
      </c>
      <c r="V88">
        <f t="shared" si="17"/>
        <v>-1.2399643175735846</v>
      </c>
      <c r="W88">
        <f t="shared" si="7"/>
        <v>-7.1364852809989041E-2</v>
      </c>
      <c r="X88">
        <f t="shared" si="18"/>
        <v>0.28545941123997443</v>
      </c>
      <c r="Y88">
        <f t="shared" si="7"/>
        <v>-0.18376449598572497</v>
      </c>
      <c r="Z88">
        <f t="shared" si="19"/>
        <v>0.68688670829617426</v>
      </c>
    </row>
    <row r="89" spans="1:26" x14ac:dyDescent="0.25">
      <c r="A89" s="23" t="s">
        <v>55</v>
      </c>
      <c r="B89" s="22" t="s">
        <v>34</v>
      </c>
      <c r="C89">
        <f t="shared" si="8"/>
        <v>-0.29616413916146095</v>
      </c>
      <c r="D89">
        <f t="shared" si="9"/>
        <v>-1.5611061552185448</v>
      </c>
      <c r="E89">
        <f t="shared" si="7"/>
        <v>-0.37644959857270088</v>
      </c>
      <c r="F89">
        <f t="shared" si="9"/>
        <v>-0.67796610169490512</v>
      </c>
      <c r="G89">
        <f t="shared" si="7"/>
        <v>-0.29616413916146095</v>
      </c>
      <c r="H89">
        <f t="shared" si="10"/>
        <v>-2.6048171275646639</v>
      </c>
      <c r="I89">
        <f t="shared" si="7"/>
        <v>-0.21587867975022101</v>
      </c>
      <c r="J89">
        <f t="shared" si="11"/>
        <v>-1.0793933987511051</v>
      </c>
      <c r="K89">
        <f t="shared" si="7"/>
        <v>-0.55307760927742877</v>
      </c>
      <c r="L89">
        <f t="shared" si="12"/>
        <v>-2.4442462087421841</v>
      </c>
      <c r="M89">
        <f t="shared" si="7"/>
        <v>-0.55307760927742877</v>
      </c>
      <c r="N89">
        <f t="shared" si="13"/>
        <v>-0.75825156110614489</v>
      </c>
      <c r="O89">
        <f t="shared" si="7"/>
        <v>-0.47279214986618884</v>
      </c>
      <c r="P89">
        <f t="shared" si="14"/>
        <v>-1.9625334522747444</v>
      </c>
      <c r="Q89">
        <f t="shared" si="7"/>
        <v>-0.47279214986618884</v>
      </c>
      <c r="R89">
        <f t="shared" si="15"/>
        <v>-2.2033898305084638</v>
      </c>
      <c r="S89">
        <f t="shared" si="7"/>
        <v>-0.39250669045494885</v>
      </c>
      <c r="T89">
        <f t="shared" si="16"/>
        <v>-0.27653880463870517</v>
      </c>
      <c r="U89">
        <f t="shared" si="7"/>
        <v>-8.7421944692237047E-2</v>
      </c>
      <c r="V89">
        <f t="shared" si="17"/>
        <v>-0.59768064228366502</v>
      </c>
      <c r="W89">
        <f t="shared" si="7"/>
        <v>-0.15165031222122899</v>
      </c>
      <c r="X89">
        <f t="shared" si="18"/>
        <v>-1.8019625334522644</v>
      </c>
      <c r="Y89">
        <f t="shared" si="7"/>
        <v>5.7091882247994892E-2</v>
      </c>
      <c r="Z89">
        <f t="shared" si="19"/>
        <v>-3.5682426404995429</v>
      </c>
    </row>
    <row r="90" spans="1:26" x14ac:dyDescent="0.25">
      <c r="B90" s="22" t="s">
        <v>35</v>
      </c>
      <c r="C90">
        <f t="shared" si="8"/>
        <v>109.75914362176627</v>
      </c>
      <c r="D90">
        <f t="shared" si="9"/>
        <v>108.91168599464763</v>
      </c>
      <c r="E90">
        <f t="shared" si="7"/>
        <v>-0.36039250669045286</v>
      </c>
      <c r="F90">
        <f t="shared" si="9"/>
        <v>-1.3202497769848247</v>
      </c>
      <c r="G90">
        <f t="shared" si="7"/>
        <v>49.352363960749337</v>
      </c>
      <c r="H90">
        <f t="shared" si="10"/>
        <v>39.545049063336315</v>
      </c>
      <c r="I90">
        <f t="shared" si="7"/>
        <v>23.163247100802856</v>
      </c>
      <c r="J90">
        <f t="shared" si="11"/>
        <v>19.87511150758252</v>
      </c>
      <c r="K90">
        <f t="shared" si="7"/>
        <v>20</v>
      </c>
      <c r="L90">
        <f t="shared" si="12"/>
        <v>13.933987511150766</v>
      </c>
      <c r="M90">
        <f t="shared" si="7"/>
        <v>8.7279214986619102</v>
      </c>
      <c r="N90">
        <f t="shared" si="13"/>
        <v>3.978590544157012</v>
      </c>
      <c r="O90">
        <f t="shared" si="7"/>
        <v>4.10347903657469E-2</v>
      </c>
      <c r="P90">
        <f t="shared" si="14"/>
        <v>-1.2399643175735846</v>
      </c>
      <c r="Q90">
        <f t="shared" si="7"/>
        <v>7.3148974130242878E-2</v>
      </c>
      <c r="R90">
        <f t="shared" si="15"/>
        <v>-0.83853702051738488</v>
      </c>
      <c r="S90">
        <f t="shared" si="7"/>
        <v>-5.5307760927741041E-2</v>
      </c>
      <c r="T90">
        <f t="shared" si="16"/>
        <v>-1.3202497769848247</v>
      </c>
      <c r="U90">
        <f t="shared" si="7"/>
        <v>-0.42462087421944489</v>
      </c>
      <c r="V90">
        <f t="shared" si="17"/>
        <v>0.12488849241749449</v>
      </c>
      <c r="W90">
        <f t="shared" si="7"/>
        <v>-0.11953612845673302</v>
      </c>
      <c r="X90">
        <f t="shared" si="18"/>
        <v>-1.5611061552185448</v>
      </c>
      <c r="Y90">
        <f t="shared" si="7"/>
        <v>-0.18376449598572497</v>
      </c>
      <c r="Z90">
        <f t="shared" si="19"/>
        <v>-1.4005352363960646</v>
      </c>
    </row>
    <row r="91" spans="1:26" x14ac:dyDescent="0.25">
      <c r="B91" s="22" t="s">
        <v>36</v>
      </c>
      <c r="C91">
        <f t="shared" si="8"/>
        <v>-0.36039250669045286</v>
      </c>
      <c r="D91">
        <f t="shared" si="9"/>
        <v>-1.8822479928635043</v>
      </c>
      <c r="E91">
        <f t="shared" si="7"/>
        <v>-0.60124888492417272</v>
      </c>
      <c r="F91">
        <f t="shared" si="9"/>
        <v>-2.0428189116859845</v>
      </c>
      <c r="G91">
        <f t="shared" si="7"/>
        <v>-0.15165031222122899</v>
      </c>
      <c r="H91">
        <f t="shared" si="10"/>
        <v>-2.5245316681534242</v>
      </c>
      <c r="I91">
        <f t="shared" si="7"/>
        <v>-0.50490633363068482</v>
      </c>
      <c r="J91">
        <f t="shared" si="11"/>
        <v>-3.086529884032104</v>
      </c>
      <c r="K91">
        <f t="shared" si="7"/>
        <v>-0.7618198037466527</v>
      </c>
      <c r="L91">
        <f t="shared" si="12"/>
        <v>-2.2836752899197039</v>
      </c>
      <c r="M91">
        <f t="shared" si="7"/>
        <v>-0.61730597680642074</v>
      </c>
      <c r="N91">
        <f t="shared" si="13"/>
        <v>-1.0793933987511051</v>
      </c>
      <c r="O91">
        <f t="shared" si="7"/>
        <v>-0.47279214986618884</v>
      </c>
      <c r="P91">
        <f t="shared" si="14"/>
        <v>-2.8456735057983842</v>
      </c>
      <c r="Q91">
        <f t="shared" si="7"/>
        <v>-0.44067796610169285</v>
      </c>
      <c r="R91">
        <f t="shared" si="15"/>
        <v>-1.1596788581623445</v>
      </c>
      <c r="S91">
        <f t="shared" si="7"/>
        <v>-0.48884924174843686</v>
      </c>
      <c r="T91">
        <f t="shared" si="16"/>
        <v>-2.7653880463871436</v>
      </c>
      <c r="U91">
        <f t="shared" si="7"/>
        <v>-0.5851917930419247</v>
      </c>
      <c r="V91">
        <f t="shared" si="17"/>
        <v>-2.7653880463871436</v>
      </c>
      <c r="W91">
        <f t="shared" si="7"/>
        <v>-0.21587867975022101</v>
      </c>
      <c r="X91">
        <f t="shared" si="18"/>
        <v>-3.2471008028545838</v>
      </c>
      <c r="Y91">
        <f t="shared" si="7"/>
        <v>-0.40856378233719687</v>
      </c>
      <c r="Z91">
        <f t="shared" si="19"/>
        <v>-2.4442462087421841</v>
      </c>
    </row>
    <row r="92" spans="1:26" x14ac:dyDescent="0.25">
      <c r="B92" s="22" t="s">
        <v>37</v>
      </c>
      <c r="C92">
        <f t="shared" si="8"/>
        <v>194.31578947368422</v>
      </c>
      <c r="D92">
        <f t="shared" si="9"/>
        <v>259.12578055307756</v>
      </c>
      <c r="E92">
        <f t="shared" si="7"/>
        <v>-0.13559322033898102</v>
      </c>
      <c r="F92">
        <f t="shared" si="9"/>
        <v>-0.11596788581622536</v>
      </c>
      <c r="G92">
        <f t="shared" si="7"/>
        <v>59.452274754683316</v>
      </c>
      <c r="H92">
        <f t="shared" si="10"/>
        <v>43.800178412132034</v>
      </c>
      <c r="I92">
        <f t="shared" si="7"/>
        <v>24.785013380909898</v>
      </c>
      <c r="J92">
        <f t="shared" si="11"/>
        <v>22.203389830508481</v>
      </c>
      <c r="K92">
        <f t="shared" si="7"/>
        <v>13.079393398751115</v>
      </c>
      <c r="L92">
        <f t="shared" si="12"/>
        <v>11.364852809991088</v>
      </c>
      <c r="M92">
        <f t="shared" si="7"/>
        <v>7.0579839429081188</v>
      </c>
      <c r="N92">
        <f t="shared" si="13"/>
        <v>5.1828724353256117</v>
      </c>
      <c r="O92">
        <f t="shared" si="7"/>
        <v>-3.9250669045493077E-2</v>
      </c>
      <c r="P92">
        <f t="shared" si="14"/>
        <v>-2.7653880463871436</v>
      </c>
      <c r="Q92">
        <f t="shared" si="7"/>
        <v>2.4977698483498897E-2</v>
      </c>
      <c r="R92">
        <f t="shared" si="15"/>
        <v>-1.6413916146297842</v>
      </c>
      <c r="S92">
        <f t="shared" si="7"/>
        <v>-0.13559322033898102</v>
      </c>
      <c r="T92">
        <f t="shared" si="16"/>
        <v>-1.8822479928635043</v>
      </c>
      <c r="U92">
        <f t="shared" si="7"/>
        <v>-0.28010704727921293</v>
      </c>
      <c r="V92">
        <f t="shared" si="17"/>
        <v>-0.59768064228366502</v>
      </c>
      <c r="W92">
        <f t="shared" si="7"/>
        <v>-0.24799286351471694</v>
      </c>
      <c r="X92">
        <f t="shared" si="18"/>
        <v>-0.51739518287242503</v>
      </c>
      <c r="Y92">
        <f t="shared" si="7"/>
        <v>-0.26404995539696496</v>
      </c>
      <c r="Z92">
        <f t="shared" si="19"/>
        <v>-0.51739518287242503</v>
      </c>
    </row>
    <row r="93" spans="1:26" x14ac:dyDescent="0.25">
      <c r="B93" s="22" t="s">
        <v>38</v>
      </c>
      <c r="C93">
        <f t="shared" si="8"/>
        <v>2.4977698483498897E-2</v>
      </c>
      <c r="D93">
        <f t="shared" si="9"/>
        <v>-3.3273862622658235</v>
      </c>
      <c r="E93">
        <f t="shared" si="7"/>
        <v>-0.53702051739518086</v>
      </c>
      <c r="F93">
        <f t="shared" si="9"/>
        <v>-2.685102586975904</v>
      </c>
      <c r="G93">
        <f t="shared" si="7"/>
        <v>-0.32827832292595688</v>
      </c>
      <c r="H93">
        <f t="shared" si="10"/>
        <v>-1.6413916146297842</v>
      </c>
      <c r="I93">
        <f t="shared" si="7"/>
        <v>-0.68153434433541282</v>
      </c>
      <c r="J93">
        <f t="shared" si="11"/>
        <v>-1.7216770740410243</v>
      </c>
      <c r="K93">
        <f t="shared" si="7"/>
        <v>-0.48884924174843686</v>
      </c>
      <c r="L93">
        <f t="shared" si="12"/>
        <v>-2.2033898305084638</v>
      </c>
      <c r="M93">
        <f t="shared" si="7"/>
        <v>-0.36039250669045286</v>
      </c>
      <c r="N93">
        <f t="shared" si="13"/>
        <v>-3.1668153434433433</v>
      </c>
      <c r="O93">
        <f t="shared" si="7"/>
        <v>-0.69759143621766062</v>
      </c>
      <c r="P93">
        <f t="shared" si="14"/>
        <v>-1.0793933987511051</v>
      </c>
      <c r="Q93">
        <f t="shared" si="7"/>
        <v>-0.60124888492417272</v>
      </c>
      <c r="R93">
        <f t="shared" si="15"/>
        <v>-2.2836752899197039</v>
      </c>
      <c r="S93">
        <f t="shared" si="7"/>
        <v>-0.47279214986618884</v>
      </c>
      <c r="T93">
        <f t="shared" si="16"/>
        <v>-1.6413916146297842</v>
      </c>
      <c r="U93">
        <f t="shared" si="7"/>
        <v>-0.32827832292595688</v>
      </c>
      <c r="V93">
        <f t="shared" si="17"/>
        <v>-3.1668153434433433</v>
      </c>
      <c r="W93">
        <f t="shared" si="7"/>
        <v>-0.36039250669045286</v>
      </c>
      <c r="X93">
        <f t="shared" si="18"/>
        <v>-2.2836752899197039</v>
      </c>
      <c r="Y93">
        <f t="shared" si="7"/>
        <v>-0.36039250669045286</v>
      </c>
      <c r="Z93">
        <f t="shared" si="19"/>
        <v>-1.2399643175735846</v>
      </c>
    </row>
    <row r="94" spans="1:26" x14ac:dyDescent="0.25">
      <c r="B94" s="22" t="s">
        <v>39</v>
      </c>
      <c r="C94">
        <f t="shared" si="8"/>
        <v>157.36842105263156</v>
      </c>
      <c r="D94">
        <f t="shared" si="9"/>
        <v>77.279214986619095</v>
      </c>
      <c r="E94">
        <f>(E77*20)/1000</f>
        <v>177.10258697591433</v>
      </c>
      <c r="F94">
        <f t="shared" si="9"/>
        <v>308.74219446922393</v>
      </c>
      <c r="G94">
        <f t="shared" si="7"/>
        <v>29.570026761819804</v>
      </c>
      <c r="H94">
        <f t="shared" si="10"/>
        <v>36.092774308652999</v>
      </c>
      <c r="I94">
        <f t="shared" si="7"/>
        <v>27.707404103479035</v>
      </c>
      <c r="J94">
        <f t="shared" si="11"/>
        <v>32.158786797502238</v>
      </c>
      <c r="K94">
        <f t="shared" si="7"/>
        <v>21.075825156110614</v>
      </c>
      <c r="L94">
        <f t="shared" si="12"/>
        <v>18.349687778768963</v>
      </c>
      <c r="M94">
        <f t="shared" si="7"/>
        <v>13.336306868867085</v>
      </c>
      <c r="N94">
        <f t="shared" si="13"/>
        <v>5.9857270294380118</v>
      </c>
      <c r="O94">
        <f t="shared" si="7"/>
        <v>-0.34433541480820484</v>
      </c>
      <c r="P94">
        <f t="shared" si="14"/>
        <v>-0.99910793933986497</v>
      </c>
      <c r="Q94">
        <f t="shared" si="7"/>
        <v>-0.42462087421944489</v>
      </c>
      <c r="R94">
        <f t="shared" si="15"/>
        <v>1.329170383586094</v>
      </c>
      <c r="S94">
        <f t="shared" si="7"/>
        <v>-0.28010704727921293</v>
      </c>
      <c r="T94">
        <f t="shared" si="16"/>
        <v>-0.19625334522746538</v>
      </c>
      <c r="U94">
        <f t="shared" si="7"/>
        <v>-0.24799286351471694</v>
      </c>
      <c r="V94">
        <f t="shared" si="17"/>
        <v>-0.43710972346118526</v>
      </c>
      <c r="W94">
        <f t="shared" si="7"/>
        <v>-0.13559322033898102</v>
      </c>
      <c r="X94">
        <f t="shared" si="18"/>
        <v>0.36574487065121442</v>
      </c>
      <c r="Y94">
        <f t="shared" si="7"/>
        <v>8.920606601250913E-3</v>
      </c>
      <c r="Z94">
        <f t="shared" si="19"/>
        <v>1.008028545941134</v>
      </c>
    </row>
    <row r="95" spans="1:26" x14ac:dyDescent="0.25">
      <c r="B95" s="22" t="s">
        <v>40</v>
      </c>
      <c r="C95">
        <f t="shared" si="8"/>
        <v>-0.36039250669045286</v>
      </c>
      <c r="D95">
        <f t="shared" si="9"/>
        <v>-0.51739518287242503</v>
      </c>
      <c r="E95">
        <f t="shared" si="7"/>
        <v>-0.48884924174843686</v>
      </c>
      <c r="F95">
        <f t="shared" si="9"/>
        <v>-2.0428189116859845</v>
      </c>
      <c r="G95">
        <f t="shared" si="7"/>
        <v>-0.26404995539696496</v>
      </c>
      <c r="H95">
        <f t="shared" si="10"/>
        <v>-2.9259589652096238</v>
      </c>
      <c r="I95">
        <f t="shared" si="7"/>
        <v>-0.61730597680642074</v>
      </c>
      <c r="J95">
        <f t="shared" si="11"/>
        <v>-3.086529884032104</v>
      </c>
      <c r="K95">
        <f t="shared" si="7"/>
        <v>-0.39250669045494885</v>
      </c>
      <c r="L95">
        <f t="shared" si="12"/>
        <v>-3.2471008028545838</v>
      </c>
      <c r="M95">
        <f t="shared" si="7"/>
        <v>-0.60124888492417272</v>
      </c>
      <c r="N95">
        <f t="shared" si="13"/>
        <v>-2.8456735057983842</v>
      </c>
      <c r="O95">
        <f t="shared" si="7"/>
        <v>-0.37644959857270088</v>
      </c>
      <c r="P95">
        <f t="shared" si="14"/>
        <v>-2.4442462087421841</v>
      </c>
      <c r="Q95">
        <f t="shared" si="7"/>
        <v>-0.5851917930419247</v>
      </c>
      <c r="R95">
        <f t="shared" si="15"/>
        <v>-2.4442462087421841</v>
      </c>
      <c r="S95">
        <f t="shared" si="7"/>
        <v>-0.68153434433541282</v>
      </c>
      <c r="T95">
        <f t="shared" si="16"/>
        <v>-2.363960749330944</v>
      </c>
      <c r="U95">
        <f t="shared" si="7"/>
        <v>-0.39250669045494885</v>
      </c>
      <c r="V95">
        <f t="shared" si="17"/>
        <v>-3.8090990187332636</v>
      </c>
      <c r="W95">
        <f t="shared" si="7"/>
        <v>-0.45673505798394082</v>
      </c>
      <c r="X95">
        <f t="shared" si="18"/>
        <v>-1.9625334522747444</v>
      </c>
      <c r="Y95">
        <f t="shared" si="7"/>
        <v>-0.13559322033898102</v>
      </c>
      <c r="Z95">
        <f t="shared" si="19"/>
        <v>-1.3202497769848247</v>
      </c>
    </row>
    <row r="96" spans="1:26" x14ac:dyDescent="0.25">
      <c r="B96" s="22" t="s">
        <v>41</v>
      </c>
      <c r="C96">
        <f t="shared" si="8"/>
        <v>177.0865298840321</v>
      </c>
      <c r="D96">
        <f t="shared" si="9"/>
        <v>110.51739518287242</v>
      </c>
      <c r="E96">
        <f t="shared" si="7"/>
        <v>0.15343443354148284</v>
      </c>
      <c r="F96">
        <f t="shared" si="9"/>
        <v>4.460303300625456E-2</v>
      </c>
      <c r="G96">
        <f t="shared" si="7"/>
        <v>32.42818911685994</v>
      </c>
      <c r="H96">
        <f t="shared" si="10"/>
        <v>34.727921498661914</v>
      </c>
      <c r="I96">
        <f t="shared" si="7"/>
        <v>23.917930419268508</v>
      </c>
      <c r="J96">
        <f t="shared" si="11"/>
        <v>20.758251561106164</v>
      </c>
      <c r="K96">
        <f t="shared" si="7"/>
        <v>16.708296164139163</v>
      </c>
      <c r="L96">
        <f t="shared" si="12"/>
        <v>9.0365744870651312</v>
      </c>
      <c r="M96">
        <f t="shared" si="7"/>
        <v>6.239072256913472</v>
      </c>
      <c r="N96">
        <f t="shared" si="13"/>
        <v>3.8180196253345331</v>
      </c>
      <c r="O96">
        <f t="shared" si="7"/>
        <v>-0.21587867975022101</v>
      </c>
      <c r="P96">
        <f t="shared" si="14"/>
        <v>-1.9625334522747444</v>
      </c>
      <c r="Q96">
        <f t="shared" si="7"/>
        <v>0.1855486173059788</v>
      </c>
      <c r="R96">
        <f t="shared" si="15"/>
        <v>-0.43710972346118526</v>
      </c>
      <c r="S96">
        <f t="shared" si="7"/>
        <v>-3.9250669045493077E-2</v>
      </c>
      <c r="T96">
        <f t="shared" si="16"/>
        <v>4.460303300625456E-2</v>
      </c>
      <c r="U96">
        <f t="shared" si="7"/>
        <v>-0.21587867975022101</v>
      </c>
      <c r="V96">
        <f t="shared" si="17"/>
        <v>-0.75825156110614489</v>
      </c>
      <c r="W96">
        <f t="shared" si="7"/>
        <v>-0.36039250669045286</v>
      </c>
      <c r="X96">
        <f t="shared" si="18"/>
        <v>-3.5682426404985354E-2</v>
      </c>
      <c r="Y96">
        <f t="shared" si="7"/>
        <v>0.15343443354148284</v>
      </c>
      <c r="Z96">
        <f t="shared" si="19"/>
        <v>-0.91882247992862498</v>
      </c>
    </row>
    <row r="97" spans="1:26" x14ac:dyDescent="0.25">
      <c r="B97" s="22" t="s">
        <v>42</v>
      </c>
      <c r="C97">
        <f t="shared" si="8"/>
        <v>-0.61730597680642074</v>
      </c>
      <c r="D97">
        <f t="shared" si="9"/>
        <v>-3.4879571810883037</v>
      </c>
      <c r="E97">
        <f t="shared" si="7"/>
        <v>-0.36039250669045286</v>
      </c>
      <c r="F97">
        <f t="shared" si="9"/>
        <v>-2.363960749330944</v>
      </c>
      <c r="G97">
        <f t="shared" si="7"/>
        <v>-0.5851917930419247</v>
      </c>
      <c r="H97">
        <f t="shared" si="10"/>
        <v>-2.685102586975904</v>
      </c>
      <c r="I97">
        <f t="shared" si="7"/>
        <v>-0.42462087421944489</v>
      </c>
      <c r="J97">
        <f t="shared" si="11"/>
        <v>-2.363960749330944</v>
      </c>
      <c r="K97">
        <f t="shared" si="7"/>
        <v>-0.7618198037466527</v>
      </c>
      <c r="L97">
        <f t="shared" si="12"/>
        <v>-1.8019625334522644</v>
      </c>
      <c r="M97">
        <f t="shared" si="7"/>
        <v>-0.52096342551293273</v>
      </c>
      <c r="N97">
        <f t="shared" si="13"/>
        <v>-1.5611061552185448</v>
      </c>
      <c r="O97">
        <f t="shared" si="7"/>
        <v>-0.39250669045494885</v>
      </c>
      <c r="P97">
        <f t="shared" si="14"/>
        <v>-3.407671721677064</v>
      </c>
      <c r="Q97">
        <f t="shared" si="7"/>
        <v>-0.74576271186440468</v>
      </c>
      <c r="R97">
        <f t="shared" si="15"/>
        <v>-1.6413916146297842</v>
      </c>
      <c r="S97">
        <f t="shared" si="7"/>
        <v>-0.7618198037466527</v>
      </c>
      <c r="T97">
        <f t="shared" si="16"/>
        <v>-2.1231043710972246</v>
      </c>
      <c r="U97">
        <f t="shared" si="7"/>
        <v>-0.37644959857270088</v>
      </c>
      <c r="V97">
        <f t="shared" si="17"/>
        <v>-1.0793933987511051</v>
      </c>
      <c r="W97">
        <f t="shared" si="7"/>
        <v>-0.28010704727921293</v>
      </c>
      <c r="X97">
        <f t="shared" si="18"/>
        <v>-3.086529884032104</v>
      </c>
      <c r="Y97">
        <f t="shared" si="7"/>
        <v>-0.53702051739518086</v>
      </c>
      <c r="Z97">
        <f t="shared" si="19"/>
        <v>-2.0428189116859845</v>
      </c>
    </row>
    <row r="98" spans="1:26" x14ac:dyDescent="0.25">
      <c r="B98" s="22" t="s">
        <v>43</v>
      </c>
      <c r="C98">
        <f t="shared" si="8"/>
        <v>185.13113291703834</v>
      </c>
      <c r="D98">
        <f t="shared" si="9"/>
        <v>241.30240856378231</v>
      </c>
      <c r="E98">
        <f t="shared" si="7"/>
        <v>8.9206066012490884E-2</v>
      </c>
      <c r="F98">
        <f t="shared" si="9"/>
        <v>-0.43710972346118526</v>
      </c>
      <c r="G98">
        <f t="shared" si="7"/>
        <v>27.418376449598576</v>
      </c>
      <c r="H98">
        <f t="shared" si="10"/>
        <v>41.712756467439796</v>
      </c>
      <c r="I98">
        <f t="shared" si="7"/>
        <v>18.249776984834966</v>
      </c>
      <c r="J98">
        <f t="shared" si="11"/>
        <v>24.93309545049064</v>
      </c>
      <c r="K98">
        <f t="shared" si="7"/>
        <v>46.526315789473678</v>
      </c>
      <c r="L98">
        <f t="shared" si="12"/>
        <v>58.331846565566472</v>
      </c>
      <c r="M98">
        <f t="shared" si="7"/>
        <v>20.947368421052634</v>
      </c>
      <c r="N98">
        <f t="shared" si="13"/>
        <v>23.40767172167708</v>
      </c>
      <c r="O98">
        <f t="shared" si="7"/>
        <v>-3.9250669045493077E-2</v>
      </c>
      <c r="P98">
        <f t="shared" si="14"/>
        <v>-0.83853702051738488</v>
      </c>
      <c r="Q98">
        <f t="shared" si="7"/>
        <v>-7.1364852809989041E-2</v>
      </c>
      <c r="R98">
        <f t="shared" si="15"/>
        <v>-0.35682426404994522</v>
      </c>
      <c r="S98">
        <f t="shared" si="7"/>
        <v>-0.10347903657448501</v>
      </c>
      <c r="T98">
        <f t="shared" si="16"/>
        <v>-3.5682426404985354E-2</v>
      </c>
      <c r="U98">
        <f t="shared" si="7"/>
        <v>0.23371989295272277</v>
      </c>
      <c r="V98">
        <f t="shared" si="17"/>
        <v>-1.8822479928635043</v>
      </c>
      <c r="W98">
        <f t="shared" si="7"/>
        <v>-0.16770740410347698</v>
      </c>
      <c r="X98">
        <f t="shared" si="18"/>
        <v>-0.27653880463870517</v>
      </c>
      <c r="Y98">
        <f t="shared" si="7"/>
        <v>-0.11953612845673302</v>
      </c>
      <c r="Z98">
        <f t="shared" si="19"/>
        <v>-0.27653880463870517</v>
      </c>
    </row>
    <row r="99" spans="1:26" x14ac:dyDescent="0.25">
      <c r="B99" s="22" t="s">
        <v>44</v>
      </c>
      <c r="C99">
        <f t="shared" si="8"/>
        <v>-0.66547725245316469</v>
      </c>
      <c r="D99">
        <f t="shared" si="9"/>
        <v>-1.5611061552185448</v>
      </c>
      <c r="E99">
        <f t="shared" si="7"/>
        <v>-0.45673505798394082</v>
      </c>
      <c r="F99">
        <f t="shared" si="9"/>
        <v>-1.8019625334522644</v>
      </c>
      <c r="G99">
        <f t="shared" si="7"/>
        <v>-0.45673505798394082</v>
      </c>
      <c r="H99">
        <f t="shared" si="10"/>
        <v>-1.9625334522747444</v>
      </c>
      <c r="I99">
        <f t="shared" si="7"/>
        <v>-0.5691347011596769</v>
      </c>
      <c r="J99">
        <f t="shared" si="11"/>
        <v>-3.5682426404995429</v>
      </c>
      <c r="K99">
        <f t="shared" si="7"/>
        <v>-0.47279214986618884</v>
      </c>
      <c r="L99">
        <f t="shared" si="12"/>
        <v>-3.086529884032104</v>
      </c>
      <c r="M99">
        <f t="shared" si="7"/>
        <v>-0.84210526315789269</v>
      </c>
      <c r="N99">
        <f t="shared" si="13"/>
        <v>-1.4005352363960646</v>
      </c>
      <c r="O99">
        <f t="shared" si="7"/>
        <v>-0.47279214986618884</v>
      </c>
      <c r="P99">
        <f t="shared" si="14"/>
        <v>-2.5245316681534242</v>
      </c>
      <c r="Q99">
        <f t="shared" si="7"/>
        <v>-0.36039250669045286</v>
      </c>
      <c r="R99">
        <f t="shared" si="15"/>
        <v>-2.363960749330944</v>
      </c>
      <c r="S99">
        <f t="shared" si="7"/>
        <v>-0.52096342551293273</v>
      </c>
      <c r="T99">
        <f t="shared" si="16"/>
        <v>-2.9259589652096238</v>
      </c>
      <c r="U99">
        <f t="shared" si="7"/>
        <v>-0.71364852809990864</v>
      </c>
      <c r="V99">
        <f t="shared" si="17"/>
        <v>0.68688670829617426</v>
      </c>
      <c r="W99">
        <f t="shared" si="7"/>
        <v>-7.1364852809989041E-2</v>
      </c>
      <c r="X99">
        <f t="shared" si="18"/>
        <v>0.12488849241749449</v>
      </c>
      <c r="Y99">
        <f>(Y82*20)/1000</f>
        <v>2.0000000000000018</v>
      </c>
      <c r="Z99">
        <f t="shared" si="19"/>
        <v>100</v>
      </c>
    </row>
    <row r="102" spans="1:26" x14ac:dyDescent="0.2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5"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</row>
    <row r="104" spans="1:26" x14ac:dyDescent="0.25">
      <c r="A104" t="s">
        <v>56</v>
      </c>
      <c r="B104" s="22" t="s">
        <v>29</v>
      </c>
      <c r="C104">
        <f>C84</f>
        <v>139.28813559322032</v>
      </c>
      <c r="D104">
        <f>E84</f>
        <v>-3.9250669045493077E-2</v>
      </c>
      <c r="E104">
        <f>G84</f>
        <v>36.3942908117752</v>
      </c>
      <c r="F104">
        <f>I84</f>
        <v>20.240856378233723</v>
      </c>
      <c r="G104">
        <f>K84</f>
        <v>13.127564674397862</v>
      </c>
      <c r="H104">
        <f>M84</f>
        <v>7.6520963425512942</v>
      </c>
      <c r="I104">
        <f>O84</f>
        <v>120.01962533452273</v>
      </c>
      <c r="J104">
        <f>Q84</f>
        <v>98.2622658340767</v>
      </c>
      <c r="K104">
        <f>S84</f>
        <v>59.580731489741304</v>
      </c>
      <c r="L104">
        <f>U84</f>
        <v>40.504906333630686</v>
      </c>
      <c r="M104">
        <f>W84</f>
        <v>18.586975914362178</v>
      </c>
      <c r="N104">
        <f>Y84</f>
        <v>20.176628010704729</v>
      </c>
    </row>
    <row r="105" spans="1:26" x14ac:dyDescent="0.25">
      <c r="B105" s="22" t="s">
        <v>30</v>
      </c>
      <c r="C105">
        <f>C86</f>
        <v>139.88224799286351</v>
      </c>
      <c r="D105">
        <f>E86</f>
        <v>0.13737734165923485</v>
      </c>
      <c r="E105">
        <f>G86</f>
        <v>40.809991079393399</v>
      </c>
      <c r="F105">
        <f>I86</f>
        <v>30.822479928635147</v>
      </c>
      <c r="G105">
        <f>K86</f>
        <v>22.649420160570916</v>
      </c>
      <c r="H105">
        <f>M86</f>
        <v>11.618198037466547</v>
      </c>
      <c r="I105">
        <f>O86</f>
        <v>-0.15165031222122899</v>
      </c>
      <c r="J105">
        <f>Q86</f>
        <v>-5.5307760927741041E-2</v>
      </c>
      <c r="K105">
        <f>S86</f>
        <v>-0.31222123104370891</v>
      </c>
      <c r="L105">
        <f>U86</f>
        <v>2.4977698483498897E-2</v>
      </c>
      <c r="M105">
        <f>W86</f>
        <v>0.15343443354148284</v>
      </c>
      <c r="N105">
        <f>Y86</f>
        <v>-0.37644959857270088</v>
      </c>
    </row>
    <row r="106" spans="1:26" x14ac:dyDescent="0.25">
      <c r="B106" s="22" t="s">
        <v>31</v>
      </c>
      <c r="C106">
        <f>C88</f>
        <v>117.40231935771632</v>
      </c>
      <c r="D106">
        <f>E88</f>
        <v>-0.10347903657448501</v>
      </c>
      <c r="E106">
        <f>G88</f>
        <v>29.024085637823372</v>
      </c>
      <c r="F106">
        <f>I88</f>
        <v>24.3835860838537</v>
      </c>
      <c r="G106">
        <f>K88</f>
        <v>14.155218554861731</v>
      </c>
      <c r="H106">
        <f>M88</f>
        <v>8.5512934879571816</v>
      </c>
      <c r="I106">
        <f>O88</f>
        <v>-0.16770740410347698</v>
      </c>
      <c r="J106">
        <f>Q88</f>
        <v>-0.19982158786797299</v>
      </c>
      <c r="K106">
        <f>S88</f>
        <v>0.1855486173059788</v>
      </c>
      <c r="L106">
        <f>U88</f>
        <v>-0.15165031222122899</v>
      </c>
      <c r="M106">
        <f>W88</f>
        <v>-7.1364852809989041E-2</v>
      </c>
      <c r="N106">
        <f>Y88</f>
        <v>-0.18376449598572497</v>
      </c>
    </row>
    <row r="107" spans="1:26" x14ac:dyDescent="0.25">
      <c r="B107" s="22" t="s">
        <v>32</v>
      </c>
      <c r="C107">
        <f>C90</f>
        <v>109.75914362176627</v>
      </c>
      <c r="D107">
        <f>E90</f>
        <v>-0.36039250669045286</v>
      </c>
      <c r="E107">
        <f>G90</f>
        <v>49.352363960749337</v>
      </c>
      <c r="F107">
        <f>I90</f>
        <v>23.163247100802856</v>
      </c>
      <c r="G107">
        <f>K90</f>
        <v>20</v>
      </c>
      <c r="H107">
        <f>M90</f>
        <v>8.7279214986619102</v>
      </c>
      <c r="I107">
        <f>O90</f>
        <v>4.10347903657469E-2</v>
      </c>
      <c r="J107">
        <f>Q90</f>
        <v>7.3148974130242878E-2</v>
      </c>
      <c r="K107">
        <f>S90</f>
        <v>-5.5307760927741041E-2</v>
      </c>
      <c r="L107">
        <f>U90</f>
        <v>-0.42462087421944489</v>
      </c>
      <c r="M107">
        <f>W90</f>
        <v>-0.11953612845673302</v>
      </c>
      <c r="N107">
        <f>Y90</f>
        <v>-0.18376449598572497</v>
      </c>
    </row>
    <row r="108" spans="1:26" x14ac:dyDescent="0.25">
      <c r="B108" s="22" t="s">
        <v>33</v>
      </c>
      <c r="C108">
        <f>C92</f>
        <v>194.31578947368422</v>
      </c>
      <c r="D108">
        <f>E92</f>
        <v>-0.13559322033898102</v>
      </c>
      <c r="E108">
        <f>G92</f>
        <v>59.452274754683316</v>
      </c>
      <c r="F108">
        <f>I92</f>
        <v>24.785013380909898</v>
      </c>
      <c r="G108">
        <f>K92</f>
        <v>13.079393398751115</v>
      </c>
      <c r="H108">
        <f>M92</f>
        <v>7.0579839429081188</v>
      </c>
      <c r="I108">
        <f>O92</f>
        <v>-3.9250669045493077E-2</v>
      </c>
      <c r="J108">
        <f>Q92</f>
        <v>2.4977698483498897E-2</v>
      </c>
      <c r="K108">
        <f>S92</f>
        <v>-0.13559322033898102</v>
      </c>
      <c r="L108">
        <f>U92</f>
        <v>-0.28010704727921293</v>
      </c>
      <c r="M108">
        <f>W92</f>
        <v>-0.24799286351471694</v>
      </c>
      <c r="N108">
        <f>Y92</f>
        <v>-0.26404995539696496</v>
      </c>
    </row>
    <row r="109" spans="1:26" x14ac:dyDescent="0.25">
      <c r="B109" s="22" t="s">
        <v>34</v>
      </c>
      <c r="C109">
        <f>C94</f>
        <v>157.36842105263156</v>
      </c>
      <c r="D109">
        <f>E94</f>
        <v>177.10258697591433</v>
      </c>
      <c r="E109">
        <f>G94</f>
        <v>29.570026761819804</v>
      </c>
      <c r="F109">
        <f>I94</f>
        <v>27.707404103479035</v>
      </c>
      <c r="G109">
        <f>K94</f>
        <v>21.075825156110614</v>
      </c>
      <c r="H109">
        <f>M94</f>
        <v>13.336306868867085</v>
      </c>
      <c r="I109">
        <f>O94</f>
        <v>-0.34433541480820484</v>
      </c>
      <c r="J109">
        <f>Q94</f>
        <v>-0.42462087421944489</v>
      </c>
      <c r="K109">
        <f>S94</f>
        <v>-0.28010704727921293</v>
      </c>
      <c r="L109">
        <f>U94</f>
        <v>-0.24799286351471694</v>
      </c>
      <c r="M109">
        <f>W94</f>
        <v>-0.13559322033898102</v>
      </c>
      <c r="N109">
        <f>Y94</f>
        <v>8.920606601250913E-3</v>
      </c>
    </row>
    <row r="110" spans="1:26" x14ac:dyDescent="0.25">
      <c r="B110" s="22" t="s">
        <v>35</v>
      </c>
      <c r="C110">
        <f>C96</f>
        <v>177.0865298840321</v>
      </c>
      <c r="D110">
        <f>E96</f>
        <v>0.15343443354148284</v>
      </c>
      <c r="E110">
        <f>G96</f>
        <v>32.42818911685994</v>
      </c>
      <c r="F110">
        <f>I96</f>
        <v>23.917930419268508</v>
      </c>
      <c r="G110">
        <f>K96</f>
        <v>16.708296164139163</v>
      </c>
      <c r="H110">
        <f>M96</f>
        <v>6.239072256913472</v>
      </c>
      <c r="I110">
        <f>O96</f>
        <v>-0.21587867975022101</v>
      </c>
      <c r="J110">
        <f>Q96</f>
        <v>0.1855486173059788</v>
      </c>
      <c r="K110">
        <f>S96</f>
        <v>-3.9250669045493077E-2</v>
      </c>
      <c r="L110">
        <f>U96</f>
        <v>-0.21587867975022101</v>
      </c>
      <c r="M110">
        <f>W96</f>
        <v>-0.36039250669045286</v>
      </c>
      <c r="N110">
        <f>Y96</f>
        <v>0.15343443354148284</v>
      </c>
    </row>
    <row r="111" spans="1:26" x14ac:dyDescent="0.25">
      <c r="B111" s="22" t="s">
        <v>36</v>
      </c>
      <c r="C111">
        <f>C98</f>
        <v>185.13113291703834</v>
      </c>
      <c r="D111">
        <f>E98</f>
        <v>8.9206066012490884E-2</v>
      </c>
      <c r="E111">
        <f>G98</f>
        <v>27.418376449598576</v>
      </c>
      <c r="F111">
        <f>I98</f>
        <v>18.249776984834966</v>
      </c>
      <c r="G111">
        <f>K98</f>
        <v>46.526315789473678</v>
      </c>
      <c r="H111">
        <f>M98</f>
        <v>20.947368421052634</v>
      </c>
      <c r="I111">
        <f>O98</f>
        <v>-3.9250669045493077E-2</v>
      </c>
      <c r="J111">
        <f>Q98</f>
        <v>-7.1364852809989041E-2</v>
      </c>
      <c r="K111">
        <f>S98</f>
        <v>-0.10347903657448501</v>
      </c>
      <c r="L111">
        <f>U98</f>
        <v>0.23371989295272277</v>
      </c>
      <c r="M111">
        <f>W98</f>
        <v>-0.16770740410347698</v>
      </c>
      <c r="N111">
        <f>Y98</f>
        <v>-0.11953612845673302</v>
      </c>
    </row>
    <row r="112" spans="1:26" ht="15.75" x14ac:dyDescent="0.25">
      <c r="D112" s="25"/>
    </row>
    <row r="113" spans="1:14" x14ac:dyDescent="0.25">
      <c r="A113" t="s">
        <v>57</v>
      </c>
      <c r="B113" s="22" t="s">
        <v>29</v>
      </c>
      <c r="C113">
        <f>D84</f>
        <v>125.85191793041926</v>
      </c>
      <c r="D113">
        <f>F84</f>
        <v>-1.4808206958073047</v>
      </c>
      <c r="E113">
        <f>H84</f>
        <v>46.851025869759148</v>
      </c>
      <c r="F113">
        <f>J84</f>
        <v>28.867082961641398</v>
      </c>
      <c r="G113">
        <f>L84</f>
        <v>11.04371097234613</v>
      </c>
      <c r="H113">
        <f>N84</f>
        <v>7.2702943800178499</v>
      </c>
      <c r="I113">
        <f>P84</f>
        <v>183.33630686886707</v>
      </c>
      <c r="J113">
        <f>R84</f>
        <v>90.927743086529887</v>
      </c>
      <c r="K113">
        <f>T84</f>
        <v>47.172167707404114</v>
      </c>
      <c r="L113">
        <f>V84</f>
        <v>12.007136485281007</v>
      </c>
      <c r="M113">
        <f>X84</f>
        <v>12.890276538804649</v>
      </c>
      <c r="N113">
        <f>Z84</f>
        <v>12.809991079393408</v>
      </c>
    </row>
    <row r="114" spans="1:14" x14ac:dyDescent="0.25">
      <c r="B114" s="22" t="s">
        <v>30</v>
      </c>
      <c r="C114">
        <f>D86</f>
        <v>163.50579839429082</v>
      </c>
      <c r="D114">
        <f>F86</f>
        <v>-0.51739518287242503</v>
      </c>
      <c r="E114">
        <f>H86</f>
        <v>69.170383586083858</v>
      </c>
      <c r="F114">
        <f>J86</f>
        <v>29.99107939339876</v>
      </c>
      <c r="G114">
        <f>L86</f>
        <v>18.510258697591446</v>
      </c>
      <c r="H114">
        <f>N86</f>
        <v>8.3942908117752104</v>
      </c>
      <c r="I114">
        <f>P86</f>
        <v>-0.19625334522746538</v>
      </c>
      <c r="J114">
        <f>R86</f>
        <v>-0.83853702051738488</v>
      </c>
      <c r="K114">
        <f>T86</f>
        <v>-1.4005352363960646</v>
      </c>
      <c r="L114">
        <f>V86</f>
        <v>-1.4005352363960646</v>
      </c>
      <c r="M114">
        <f>X86</f>
        <v>-0.43710972346118526</v>
      </c>
      <c r="N114">
        <f>Z86</f>
        <v>0.52631578947369428</v>
      </c>
    </row>
    <row r="115" spans="1:14" x14ac:dyDescent="0.25">
      <c r="B115" s="22" t="s">
        <v>31</v>
      </c>
      <c r="C115">
        <f>D88</f>
        <v>71.418376449598583</v>
      </c>
      <c r="D115">
        <f>F88</f>
        <v>1.168599464763614</v>
      </c>
      <c r="E115">
        <f>H88</f>
        <v>38.260481712756473</v>
      </c>
      <c r="F115">
        <f>J88</f>
        <v>25.334522747546842</v>
      </c>
      <c r="G115">
        <f>L88</f>
        <v>12.007136485281007</v>
      </c>
      <c r="H115">
        <f>N88</f>
        <v>7.8322925958965302</v>
      </c>
      <c r="I115">
        <f>P88</f>
        <v>-0.35682426404994522</v>
      </c>
      <c r="J115">
        <f>R88</f>
        <v>4.460303300625456E-2</v>
      </c>
      <c r="K115">
        <f>T88</f>
        <v>-1.1596788581623445</v>
      </c>
      <c r="L115">
        <f>V88</f>
        <v>-1.2399643175735846</v>
      </c>
      <c r="M115">
        <f>X88</f>
        <v>0.28545941123997443</v>
      </c>
      <c r="N115">
        <f>Z88</f>
        <v>0.68688670829617426</v>
      </c>
    </row>
    <row r="116" spans="1:14" x14ac:dyDescent="0.25">
      <c r="B116" s="22" t="s">
        <v>32</v>
      </c>
      <c r="C116">
        <f>D90</f>
        <v>108.91168599464763</v>
      </c>
      <c r="D116">
        <f>F90</f>
        <v>-1.3202497769848247</v>
      </c>
      <c r="E116">
        <f>H90</f>
        <v>39.545049063336315</v>
      </c>
      <c r="F116">
        <f>J90</f>
        <v>19.87511150758252</v>
      </c>
      <c r="G116">
        <f>L90</f>
        <v>13.933987511150766</v>
      </c>
      <c r="H116">
        <f>N90</f>
        <v>3.978590544157012</v>
      </c>
      <c r="I116">
        <f>P90</f>
        <v>-1.2399643175735846</v>
      </c>
      <c r="J116">
        <f>R90</f>
        <v>-0.83853702051738488</v>
      </c>
      <c r="K116">
        <f>T90</f>
        <v>-1.3202497769848247</v>
      </c>
      <c r="L116">
        <f>V90</f>
        <v>0.12488849241749449</v>
      </c>
      <c r="M116">
        <f>X90</f>
        <v>-1.5611061552185448</v>
      </c>
      <c r="N116">
        <f>Z90</f>
        <v>-1.4005352363960646</v>
      </c>
    </row>
    <row r="117" spans="1:14" x14ac:dyDescent="0.25">
      <c r="B117" s="22" t="s">
        <v>33</v>
      </c>
      <c r="C117">
        <f>D92</f>
        <v>259.12578055307756</v>
      </c>
      <c r="D117">
        <f>F92</f>
        <v>-0.11596788581622536</v>
      </c>
      <c r="E117">
        <f>H92</f>
        <v>43.800178412132034</v>
      </c>
      <c r="F117">
        <f>J92</f>
        <v>22.203389830508481</v>
      </c>
      <c r="G117">
        <f>L92</f>
        <v>11.364852809991088</v>
      </c>
      <c r="H117">
        <f>N92</f>
        <v>5.1828724353256117</v>
      </c>
      <c r="I117">
        <f>P92</f>
        <v>-2.7653880463871436</v>
      </c>
      <c r="J117">
        <f>R92</f>
        <v>-1.6413916146297842</v>
      </c>
      <c r="K117">
        <f>T92</f>
        <v>-1.8822479928635043</v>
      </c>
      <c r="L117">
        <f>V92</f>
        <v>-0.59768064228366502</v>
      </c>
      <c r="M117">
        <f>X92</f>
        <v>-0.51739518287242503</v>
      </c>
      <c r="N117">
        <f>Z92</f>
        <v>-0.51739518287242503</v>
      </c>
    </row>
    <row r="118" spans="1:14" x14ac:dyDescent="0.25">
      <c r="B118" s="22" t="s">
        <v>34</v>
      </c>
      <c r="C118">
        <f>D94</f>
        <v>77.279214986619095</v>
      </c>
      <c r="D118">
        <f>F94</f>
        <v>308.74219446922393</v>
      </c>
      <c r="E118">
        <f>H94</f>
        <v>36.092774308652999</v>
      </c>
      <c r="F118">
        <f>J94</f>
        <v>32.158786797502238</v>
      </c>
      <c r="G118">
        <f>L94</f>
        <v>18.349687778768963</v>
      </c>
      <c r="H118">
        <f>N94</f>
        <v>5.9857270294380118</v>
      </c>
      <c r="I118">
        <f>P94</f>
        <v>-0.99910793933986497</v>
      </c>
      <c r="J118">
        <f>R94</f>
        <v>1.329170383586094</v>
      </c>
      <c r="K118">
        <f>T94</f>
        <v>-0.19625334522746538</v>
      </c>
      <c r="L118">
        <f>V94</f>
        <v>-0.43710972346118526</v>
      </c>
      <c r="M118">
        <f>X94</f>
        <v>0.36574487065121442</v>
      </c>
      <c r="N118">
        <f>Z94</f>
        <v>1.008028545941134</v>
      </c>
    </row>
    <row r="119" spans="1:14" x14ac:dyDescent="0.25">
      <c r="B119" s="22" t="s">
        <v>35</v>
      </c>
      <c r="C119">
        <f>D96</f>
        <v>110.51739518287242</v>
      </c>
      <c r="D119">
        <f>F96</f>
        <v>4.460303300625456E-2</v>
      </c>
      <c r="E119">
        <f>H96</f>
        <v>34.727921498661914</v>
      </c>
      <c r="F119">
        <f>J96</f>
        <v>20.758251561106164</v>
      </c>
      <c r="G119">
        <f>L96</f>
        <v>9.0365744870651312</v>
      </c>
      <c r="H119">
        <f>N96</f>
        <v>3.8180196253345331</v>
      </c>
      <c r="I119">
        <f>P96</f>
        <v>-1.9625334522747444</v>
      </c>
      <c r="J119">
        <f>R96</f>
        <v>-0.43710972346118526</v>
      </c>
      <c r="K119">
        <f>T96</f>
        <v>4.460303300625456E-2</v>
      </c>
      <c r="L119">
        <f>V96</f>
        <v>-0.75825156110614489</v>
      </c>
      <c r="M119">
        <f>X96</f>
        <v>-3.5682426404985354E-2</v>
      </c>
      <c r="N119">
        <f>Z96</f>
        <v>-0.91882247992862498</v>
      </c>
    </row>
    <row r="120" spans="1:14" x14ac:dyDescent="0.25">
      <c r="B120" s="22" t="s">
        <v>36</v>
      </c>
      <c r="C120">
        <f>D98</f>
        <v>241.30240856378231</v>
      </c>
      <c r="D120">
        <f>F98</f>
        <v>-0.43710972346118526</v>
      </c>
      <c r="E120">
        <f>H98</f>
        <v>41.712756467439796</v>
      </c>
      <c r="F120">
        <f>J98</f>
        <v>24.93309545049064</v>
      </c>
      <c r="G120">
        <f>L98</f>
        <v>58.331846565566472</v>
      </c>
      <c r="H120">
        <f>N98</f>
        <v>23.40767172167708</v>
      </c>
      <c r="I120">
        <f>P98</f>
        <v>-0.83853702051738488</v>
      </c>
      <c r="J120">
        <f>R98</f>
        <v>-0.35682426404994522</v>
      </c>
      <c r="K120">
        <f>T98</f>
        <v>-3.5682426404985354E-2</v>
      </c>
      <c r="L120">
        <f>V98</f>
        <v>-1.8822479928635043</v>
      </c>
      <c r="M120">
        <f>X98</f>
        <v>-0.27653880463870517</v>
      </c>
      <c r="N120">
        <f>Z98</f>
        <v>-0.27653880463870517</v>
      </c>
    </row>
    <row r="121" spans="1:14" ht="15.75" x14ac:dyDescent="0.25">
      <c r="D121" s="25"/>
    </row>
    <row r="122" spans="1:14" ht="15.75" x14ac:dyDescent="0.25">
      <c r="D122" s="25"/>
    </row>
    <row r="123" spans="1:14" ht="15.75" x14ac:dyDescent="0.25">
      <c r="D123" s="25"/>
    </row>
    <row r="124" spans="1:14" x14ac:dyDescent="0.25">
      <c r="C124">
        <f>(C104+C113)/2</f>
        <v>132.5700267618198</v>
      </c>
      <c r="D124">
        <f t="shared" ref="D124:M124" si="20">(D104+D113)/2</f>
        <v>-0.76003568242639885</v>
      </c>
      <c r="E124">
        <f t="shared" si="20"/>
        <v>41.622658340767174</v>
      </c>
      <c r="F124">
        <f t="shared" si="20"/>
        <v>24.553969669937558</v>
      </c>
      <c r="G124">
        <f t="shared" si="20"/>
        <v>12.085637823371997</v>
      </c>
      <c r="H124">
        <f t="shared" si="20"/>
        <v>7.4611953612845721</v>
      </c>
      <c r="I124">
        <f t="shared" si="20"/>
        <v>151.67796610169489</v>
      </c>
      <c r="J124">
        <f t="shared" si="20"/>
        <v>94.595004460303301</v>
      </c>
      <c r="K124">
        <f t="shared" si="20"/>
        <v>53.376449598572705</v>
      </c>
      <c r="L124">
        <f t="shared" si="20"/>
        <v>26.256021409455848</v>
      </c>
      <c r="M124">
        <f t="shared" si="20"/>
        <v>15.738626226583413</v>
      </c>
      <c r="N124">
        <f>(N104+N113)/2</f>
        <v>16.493309545049069</v>
      </c>
    </row>
    <row r="125" spans="1:14" x14ac:dyDescent="0.25">
      <c r="C125">
        <f t="shared" ref="C125:N125" si="21">(C105+C114)/2</f>
        <v>151.69402319357715</v>
      </c>
      <c r="D125">
        <f t="shared" si="21"/>
        <v>-0.19000892060659508</v>
      </c>
      <c r="E125">
        <f t="shared" si="21"/>
        <v>54.990187332738628</v>
      </c>
      <c r="F125">
        <f t="shared" si="21"/>
        <v>30.406779661016955</v>
      </c>
      <c r="G125">
        <f t="shared" si="21"/>
        <v>20.579839429081183</v>
      </c>
      <c r="H125">
        <f t="shared" si="21"/>
        <v>10.006244424620878</v>
      </c>
      <c r="I125">
        <f t="shared" si="21"/>
        <v>-0.17395182872434717</v>
      </c>
      <c r="J125">
        <f t="shared" si="21"/>
        <v>-0.44692239072256296</v>
      </c>
      <c r="K125">
        <f t="shared" si="21"/>
        <v>-0.85637823371988675</v>
      </c>
      <c r="L125">
        <f t="shared" si="21"/>
        <v>-0.68777876895628287</v>
      </c>
      <c r="M125">
        <f t="shared" si="21"/>
        <v>-0.14183764495985121</v>
      </c>
      <c r="N125">
        <f t="shared" si="21"/>
        <v>7.4933095450496701E-2</v>
      </c>
    </row>
    <row r="126" spans="1:14" x14ac:dyDescent="0.25">
      <c r="C126">
        <f t="shared" ref="C126:N126" si="22">(C106+C115)/2</f>
        <v>94.410347903657453</v>
      </c>
      <c r="D126">
        <f t="shared" si="22"/>
        <v>0.53256021409456444</v>
      </c>
      <c r="E126">
        <f t="shared" si="22"/>
        <v>33.642283675289924</v>
      </c>
      <c r="F126">
        <f t="shared" si="22"/>
        <v>24.859054415700271</v>
      </c>
      <c r="G126">
        <f t="shared" si="22"/>
        <v>13.081177520071369</v>
      </c>
      <c r="H126">
        <f t="shared" si="22"/>
        <v>8.1917930419268554</v>
      </c>
      <c r="I126">
        <f t="shared" si="22"/>
        <v>-0.26226583407671111</v>
      </c>
      <c r="J126">
        <f t="shared" si="22"/>
        <v>-7.7609277430859214E-2</v>
      </c>
      <c r="K126">
        <f t="shared" si="22"/>
        <v>-0.48706512042818284</v>
      </c>
      <c r="L126">
        <f t="shared" si="22"/>
        <v>-0.69580731489740677</v>
      </c>
      <c r="M126">
        <f t="shared" si="22"/>
        <v>0.10704727921499269</v>
      </c>
      <c r="N126">
        <f t="shared" si="22"/>
        <v>0.25156110615522465</v>
      </c>
    </row>
    <row r="127" spans="1:14" x14ac:dyDescent="0.25">
      <c r="C127">
        <f t="shared" ref="C127:N127" si="23">(C107+C116)/2</f>
        <v>109.33541480820695</v>
      </c>
      <c r="D127">
        <f t="shared" si="23"/>
        <v>-0.84032114183763884</v>
      </c>
      <c r="E127">
        <f t="shared" si="23"/>
        <v>44.448706512042826</v>
      </c>
      <c r="F127">
        <f t="shared" si="23"/>
        <v>21.51917930419269</v>
      </c>
      <c r="G127">
        <f t="shared" si="23"/>
        <v>16.966993755575384</v>
      </c>
      <c r="H127">
        <f t="shared" si="23"/>
        <v>6.3532560214094609</v>
      </c>
      <c r="I127">
        <f t="shared" si="23"/>
        <v>-0.59946476360391887</v>
      </c>
      <c r="J127">
        <f t="shared" si="23"/>
        <v>-0.38269402319357099</v>
      </c>
      <c r="K127">
        <f t="shared" si="23"/>
        <v>-0.68777876895628287</v>
      </c>
      <c r="L127">
        <f t="shared" si="23"/>
        <v>-0.14986619090097519</v>
      </c>
      <c r="M127">
        <f t="shared" si="23"/>
        <v>-0.84032114183763895</v>
      </c>
      <c r="N127">
        <f t="shared" si="23"/>
        <v>-0.79214986619089478</v>
      </c>
    </row>
    <row r="128" spans="1:14" x14ac:dyDescent="0.25">
      <c r="C128">
        <f t="shared" ref="C128:N128" si="24">(C108+C117)/2</f>
        <v>226.72078501338089</v>
      </c>
      <c r="D128">
        <f t="shared" si="24"/>
        <v>-0.12578055307760319</v>
      </c>
      <c r="E128">
        <f t="shared" si="24"/>
        <v>51.626226583407671</v>
      </c>
      <c r="F128">
        <f t="shared" si="24"/>
        <v>23.49420160570919</v>
      </c>
      <c r="G128">
        <f t="shared" si="24"/>
        <v>12.222123104371102</v>
      </c>
      <c r="H128">
        <f t="shared" si="24"/>
        <v>6.1204281891168648</v>
      </c>
      <c r="I128">
        <f t="shared" si="24"/>
        <v>-1.4023193577163184</v>
      </c>
      <c r="J128">
        <f t="shared" si="24"/>
        <v>-0.80820695807314269</v>
      </c>
      <c r="K128">
        <f t="shared" si="24"/>
        <v>-1.0089206066012426</v>
      </c>
      <c r="L128">
        <f t="shared" si="24"/>
        <v>-0.438893844781439</v>
      </c>
      <c r="M128">
        <f t="shared" si="24"/>
        <v>-0.38269402319357099</v>
      </c>
      <c r="N128">
        <f t="shared" si="24"/>
        <v>-0.390722569134695</v>
      </c>
    </row>
    <row r="129" spans="3:27" x14ac:dyDescent="0.25">
      <c r="C129">
        <f t="shared" ref="C129:N129" si="25">(C109+C118)/2</f>
        <v>117.32381801962532</v>
      </c>
      <c r="D129">
        <f t="shared" si="25"/>
        <v>242.92239072256913</v>
      </c>
      <c r="E129">
        <f t="shared" si="25"/>
        <v>32.831400535236398</v>
      </c>
      <c r="F129">
        <f t="shared" si="25"/>
        <v>29.933095450490637</v>
      </c>
      <c r="G129">
        <f t="shared" si="25"/>
        <v>19.712756467439789</v>
      </c>
      <c r="H129">
        <f t="shared" si="25"/>
        <v>9.6610169491525486</v>
      </c>
      <c r="I129">
        <f t="shared" si="25"/>
        <v>-0.67172167707403485</v>
      </c>
      <c r="J129">
        <f t="shared" si="25"/>
        <v>0.45227475468332456</v>
      </c>
      <c r="K129">
        <f t="shared" si="25"/>
        <v>-0.23818019625333914</v>
      </c>
      <c r="L129">
        <f t="shared" si="25"/>
        <v>-0.3425512934879511</v>
      </c>
      <c r="M129">
        <f t="shared" si="25"/>
        <v>0.1150758251561167</v>
      </c>
      <c r="N129">
        <f t="shared" si="25"/>
        <v>0.50847457627119241</v>
      </c>
    </row>
    <row r="130" spans="3:27" x14ac:dyDescent="0.25">
      <c r="C130">
        <f t="shared" ref="C130:N130" si="26">(C110+C119)/2</f>
        <v>143.80196253345227</v>
      </c>
      <c r="D130">
        <f t="shared" si="26"/>
        <v>9.9018733273868703E-2</v>
      </c>
      <c r="E130">
        <f t="shared" si="26"/>
        <v>33.578055307760927</v>
      </c>
      <c r="F130">
        <f t="shared" si="26"/>
        <v>22.338090990187336</v>
      </c>
      <c r="G130">
        <f t="shared" si="26"/>
        <v>12.872435325602147</v>
      </c>
      <c r="H130">
        <f t="shared" si="26"/>
        <v>5.028545941124003</v>
      </c>
      <c r="I130">
        <f t="shared" si="26"/>
        <v>-1.0892060660124827</v>
      </c>
      <c r="J130">
        <f t="shared" si="26"/>
        <v>-0.12578055307760322</v>
      </c>
      <c r="K130">
        <f t="shared" si="26"/>
        <v>2.6761819803807416E-3</v>
      </c>
      <c r="L130">
        <f t="shared" si="26"/>
        <v>-0.48706512042818295</v>
      </c>
      <c r="M130">
        <f t="shared" si="26"/>
        <v>-0.19803746654771912</v>
      </c>
      <c r="N130">
        <f t="shared" si="26"/>
        <v>-0.38269402319357104</v>
      </c>
    </row>
    <row r="131" spans="3:27" x14ac:dyDescent="0.25">
      <c r="C131">
        <f t="shared" ref="C131:N131" si="27">(C111+C120)/2</f>
        <v>213.21677074041031</v>
      </c>
      <c r="D131">
        <f t="shared" si="27"/>
        <v>-0.1739518287243472</v>
      </c>
      <c r="E131">
        <f t="shared" si="27"/>
        <v>34.565566458519186</v>
      </c>
      <c r="F131">
        <f t="shared" si="27"/>
        <v>21.591436217662803</v>
      </c>
      <c r="G131">
        <f t="shared" si="27"/>
        <v>52.429081177520075</v>
      </c>
      <c r="H131">
        <f t="shared" si="27"/>
        <v>22.177520071364857</v>
      </c>
      <c r="I131">
        <f t="shared" si="27"/>
        <v>-0.438893844781439</v>
      </c>
      <c r="J131">
        <f t="shared" si="27"/>
        <v>-0.21409455842996714</v>
      </c>
      <c r="K131">
        <f t="shared" si="27"/>
        <v>-6.9580731489735176E-2</v>
      </c>
      <c r="L131">
        <f t="shared" si="27"/>
        <v>-0.82426404995539082</v>
      </c>
      <c r="M131">
        <f t="shared" si="27"/>
        <v>-0.22212310437109106</v>
      </c>
      <c r="N131">
        <f t="shared" si="27"/>
        <v>-0.19803746654771909</v>
      </c>
    </row>
    <row r="136" spans="3:27" ht="15.75" x14ac:dyDescent="0.25">
      <c r="C136">
        <v>132.5700267618198</v>
      </c>
      <c r="D136">
        <v>132.5700267618198</v>
      </c>
      <c r="E136">
        <v>132.5700267618198</v>
      </c>
      <c r="F136">
        <v>132.5700267618198</v>
      </c>
      <c r="G136">
        <v>132.5700267618198</v>
      </c>
      <c r="H136">
        <v>132.5700267618198</v>
      </c>
      <c r="I136" s="25">
        <v>-0.76003568242639885</v>
      </c>
    </row>
    <row r="137" spans="3:27" x14ac:dyDescent="0.25">
      <c r="C137">
        <v>151.69402319357715</v>
      </c>
      <c r="D137">
        <v>151.69402319357715</v>
      </c>
      <c r="E137">
        <v>151.69402319357715</v>
      </c>
      <c r="F137">
        <v>151.69402319357715</v>
      </c>
      <c r="G137">
        <v>151.69402319357715</v>
      </c>
      <c r="H137">
        <v>151.69402319357715</v>
      </c>
    </row>
    <row r="138" spans="3:27" x14ac:dyDescent="0.25">
      <c r="C138">
        <v>94.410347903657453</v>
      </c>
      <c r="D138">
        <v>94.410347903657453</v>
      </c>
      <c r="E138">
        <v>94.410347903657453</v>
      </c>
      <c r="F138">
        <v>94.410347903657453</v>
      </c>
      <c r="G138">
        <v>94.410347903657453</v>
      </c>
      <c r="H138">
        <v>94.410347903657453</v>
      </c>
      <c r="W138" t="s">
        <v>69</v>
      </c>
    </row>
    <row r="139" spans="3:27" x14ac:dyDescent="0.25">
      <c r="C139">
        <v>109.33541480820695</v>
      </c>
      <c r="D139">
        <v>109.33541480820695</v>
      </c>
      <c r="E139">
        <v>109.33541480820695</v>
      </c>
      <c r="F139">
        <v>109.33541480820695</v>
      </c>
      <c r="G139">
        <v>109.33541480820695</v>
      </c>
      <c r="H139">
        <v>109.33541480820695</v>
      </c>
    </row>
    <row r="140" spans="3:27" x14ac:dyDescent="0.25">
      <c r="C140">
        <v>226.72078501338089</v>
      </c>
      <c r="D140">
        <v>226.72078501338089</v>
      </c>
      <c r="E140">
        <v>226.72078501338089</v>
      </c>
      <c r="F140">
        <v>226.72078501338089</v>
      </c>
      <c r="G140">
        <v>226.72078501338089</v>
      </c>
      <c r="H140">
        <v>226.72078501338089</v>
      </c>
    </row>
    <row r="141" spans="3:27" x14ac:dyDescent="0.25">
      <c r="C141">
        <v>117.32381801962532</v>
      </c>
      <c r="D141">
        <v>117.32381801962532</v>
      </c>
      <c r="E141">
        <v>117.32381801962532</v>
      </c>
      <c r="F141">
        <v>117.32381801962532</v>
      </c>
      <c r="G141">
        <v>117.32381801962532</v>
      </c>
      <c r="H141">
        <v>117.32381801962532</v>
      </c>
      <c r="W141">
        <v>1</v>
      </c>
      <c r="X141" t="s">
        <v>62</v>
      </c>
      <c r="Y141" t="s">
        <v>62</v>
      </c>
      <c r="Z141">
        <v>5</v>
      </c>
      <c r="AA141">
        <v>142</v>
      </c>
    </row>
    <row r="142" spans="3:27" x14ac:dyDescent="0.25">
      <c r="C142">
        <v>143.80196253345227</v>
      </c>
      <c r="D142">
        <v>143.80196253345227</v>
      </c>
      <c r="E142">
        <v>143.80196253345227</v>
      </c>
      <c r="F142">
        <v>143.80196253345227</v>
      </c>
      <c r="G142">
        <v>143.80196253345227</v>
      </c>
      <c r="H142">
        <v>143.80196253345227</v>
      </c>
      <c r="W142">
        <v>2</v>
      </c>
      <c r="X142" t="s">
        <v>64</v>
      </c>
      <c r="Z142">
        <v>5</v>
      </c>
      <c r="AA142">
        <v>59</v>
      </c>
    </row>
    <row r="143" spans="3:27" x14ac:dyDescent="0.25">
      <c r="C143">
        <v>213.21677074041031</v>
      </c>
      <c r="D143">
        <v>213.21677074041031</v>
      </c>
      <c r="E143">
        <v>213.21677074041031</v>
      </c>
      <c r="F143">
        <v>213.21677074041031</v>
      </c>
      <c r="G143">
        <v>213.21677074041031</v>
      </c>
      <c r="H143">
        <v>213.21677074041031</v>
      </c>
      <c r="W143">
        <v>3</v>
      </c>
      <c r="X143" t="s">
        <v>65</v>
      </c>
      <c r="Z143">
        <v>5</v>
      </c>
      <c r="AA143">
        <v>97</v>
      </c>
    </row>
    <row r="144" spans="3:27" ht="15.75" x14ac:dyDescent="0.25">
      <c r="D144" s="25"/>
      <c r="X144" t="s">
        <v>66</v>
      </c>
    </row>
    <row r="145" spans="3:27" ht="15.75" x14ac:dyDescent="0.25">
      <c r="C145">
        <v>16</v>
      </c>
      <c r="D145" s="25"/>
      <c r="W145">
        <v>5</v>
      </c>
      <c r="Z145">
        <v>5</v>
      </c>
      <c r="AA145">
        <v>34</v>
      </c>
    </row>
    <row r="146" spans="3:27" ht="15.75" x14ac:dyDescent="0.25">
      <c r="C146">
        <v>132.5700267618198</v>
      </c>
      <c r="D146" s="25">
        <v>-0.76003568242639885</v>
      </c>
    </row>
    <row r="147" spans="3:27" ht="15.75" x14ac:dyDescent="0.25">
      <c r="C147">
        <v>151.69402319357715</v>
      </c>
      <c r="D147" s="25">
        <v>-0.76003568242639885</v>
      </c>
      <c r="W147" s="29" t="s">
        <v>67</v>
      </c>
    </row>
    <row r="148" spans="3:27" ht="15.75" x14ac:dyDescent="0.25">
      <c r="C148">
        <v>94.410347903657453</v>
      </c>
      <c r="D148" s="25">
        <v>-0.76003568242639885</v>
      </c>
      <c r="W148">
        <v>1</v>
      </c>
      <c r="X148" t="s">
        <v>62</v>
      </c>
      <c r="Y148" t="s">
        <v>62</v>
      </c>
      <c r="Z148">
        <v>5</v>
      </c>
      <c r="AA148">
        <v>142</v>
      </c>
    </row>
    <row r="149" spans="3:27" ht="15.75" x14ac:dyDescent="0.25">
      <c r="C149">
        <v>109.33541480820695</v>
      </c>
      <c r="D149" s="25">
        <v>-0.76003568242639885</v>
      </c>
      <c r="W149">
        <v>2</v>
      </c>
      <c r="X149" t="s">
        <v>64</v>
      </c>
      <c r="Y149" t="s">
        <v>64</v>
      </c>
      <c r="Z149">
        <v>5</v>
      </c>
      <c r="AA149">
        <v>59</v>
      </c>
    </row>
    <row r="150" spans="3:27" ht="15.75" x14ac:dyDescent="0.25">
      <c r="C150">
        <v>226.72078501338089</v>
      </c>
      <c r="D150" s="25">
        <v>-0.76003568242639885</v>
      </c>
      <c r="W150">
        <v>3</v>
      </c>
      <c r="X150" t="s">
        <v>65</v>
      </c>
      <c r="Y150" t="s">
        <v>65</v>
      </c>
      <c r="Z150">
        <v>5</v>
      </c>
      <c r="AA150">
        <v>97</v>
      </c>
    </row>
    <row r="151" spans="3:27" ht="15.75" x14ac:dyDescent="0.25">
      <c r="C151">
        <v>117.32381801962532</v>
      </c>
      <c r="D151" s="25">
        <v>-0.76003568242639885</v>
      </c>
      <c r="W151">
        <v>5</v>
      </c>
      <c r="X151" t="s">
        <v>66</v>
      </c>
      <c r="Y151" t="s">
        <v>66</v>
      </c>
      <c r="Z151">
        <v>5</v>
      </c>
      <c r="AA151">
        <v>34</v>
      </c>
    </row>
    <row r="152" spans="3:27" ht="15.75" x14ac:dyDescent="0.25">
      <c r="C152">
        <v>143.80196253345227</v>
      </c>
      <c r="D152" s="25">
        <v>-0.76003568242639885</v>
      </c>
    </row>
    <row r="153" spans="3:27" ht="15.75" x14ac:dyDescent="0.25">
      <c r="C153">
        <v>213.21677074041031</v>
      </c>
      <c r="D153" s="25">
        <v>-0.76003568242639885</v>
      </c>
      <c r="W153" s="29" t="s">
        <v>68</v>
      </c>
    </row>
    <row r="154" spans="3:27" ht="15.75" x14ac:dyDescent="0.25">
      <c r="D154" s="25"/>
      <c r="W154">
        <v>4</v>
      </c>
      <c r="Z154">
        <v>5</v>
      </c>
      <c r="AA154" t="s">
        <v>63</v>
      </c>
    </row>
    <row r="155" spans="3:27" ht="15.75" x14ac:dyDescent="0.25">
      <c r="D155" s="25"/>
    </row>
    <row r="156" spans="3:27" ht="15.75" x14ac:dyDescent="0.25">
      <c r="C156">
        <v>132.5700267618198</v>
      </c>
      <c r="D156" s="25">
        <v>-0.76003568242639885</v>
      </c>
      <c r="E156">
        <v>41.622658340767174</v>
      </c>
      <c r="F156">
        <v>24.553969669937558</v>
      </c>
      <c r="G156">
        <v>12.085637823371997</v>
      </c>
      <c r="H156">
        <v>7.4611953612845721</v>
      </c>
      <c r="I156">
        <v>151.67796610169489</v>
      </c>
      <c r="J156">
        <v>94.595004460303301</v>
      </c>
      <c r="K156">
        <v>53.376449598572705</v>
      </c>
      <c r="L156">
        <v>26.256021409455848</v>
      </c>
      <c r="M156">
        <v>15.738626226583413</v>
      </c>
      <c r="N156">
        <v>16.493309545049069</v>
      </c>
    </row>
    <row r="157" spans="3:27" ht="15.75" x14ac:dyDescent="0.25">
      <c r="C157">
        <v>151.69402319357715</v>
      </c>
      <c r="D157" s="25">
        <v>-0.19000892060659508</v>
      </c>
      <c r="E157">
        <v>54.990187332738628</v>
      </c>
      <c r="F157">
        <v>30.406779661016955</v>
      </c>
      <c r="G157">
        <v>20.579839429081183</v>
      </c>
      <c r="H157">
        <v>10.006244424620878</v>
      </c>
      <c r="I157">
        <v>-0.17395182872434717</v>
      </c>
      <c r="J157">
        <v>-0.44692239072256296</v>
      </c>
      <c r="K157">
        <v>-0.85637823371988675</v>
      </c>
      <c r="L157">
        <v>-0.68777876895628287</v>
      </c>
      <c r="M157">
        <v>-0.14183764495985121</v>
      </c>
      <c r="N157">
        <v>7.4933095450496701E-2</v>
      </c>
    </row>
    <row r="158" spans="3:27" ht="15.75" x14ac:dyDescent="0.25">
      <c r="C158">
        <v>94.410347903657453</v>
      </c>
      <c r="D158" s="25">
        <v>0.53256021409456444</v>
      </c>
      <c r="E158">
        <v>33.642283675289924</v>
      </c>
      <c r="F158">
        <v>24.859054415700271</v>
      </c>
      <c r="G158">
        <v>13.081177520071369</v>
      </c>
      <c r="H158">
        <v>8.1917930419268554</v>
      </c>
      <c r="I158">
        <v>-0.26226583407671111</v>
      </c>
      <c r="J158">
        <v>-7.7609277430859214E-2</v>
      </c>
      <c r="K158">
        <v>-0.48706512042818284</v>
      </c>
      <c r="L158">
        <v>-0.69580731489740677</v>
      </c>
      <c r="M158">
        <v>0.10704727921499269</v>
      </c>
      <c r="N158">
        <v>0.25156110615522465</v>
      </c>
    </row>
    <row r="159" spans="3:27" ht="15.75" x14ac:dyDescent="0.25">
      <c r="C159">
        <v>109.33541480820695</v>
      </c>
      <c r="D159" s="25">
        <v>-0.84032114183763884</v>
      </c>
      <c r="E159">
        <v>44.448706512042826</v>
      </c>
      <c r="F159">
        <v>21.51917930419269</v>
      </c>
      <c r="G159">
        <v>16.966993755575384</v>
      </c>
      <c r="H159">
        <v>6.3532560214094609</v>
      </c>
      <c r="I159">
        <v>-0.59946476360391887</v>
      </c>
      <c r="J159">
        <v>-0.38269402319357099</v>
      </c>
      <c r="K159">
        <v>-0.68777876895628287</v>
      </c>
      <c r="L159">
        <v>-0.14986619090097519</v>
      </c>
      <c r="M159">
        <v>-0.84032114183763895</v>
      </c>
      <c r="N159">
        <v>-0.79214986619089478</v>
      </c>
    </row>
    <row r="160" spans="3:27" ht="15.75" x14ac:dyDescent="0.25">
      <c r="C160">
        <v>226.72078501338089</v>
      </c>
      <c r="D160" s="25">
        <v>-0.12578055307760319</v>
      </c>
      <c r="E160">
        <v>51.626226583407671</v>
      </c>
      <c r="F160">
        <v>23.49420160570919</v>
      </c>
      <c r="G160">
        <v>12.222123104371102</v>
      </c>
      <c r="H160">
        <v>6.1204281891168648</v>
      </c>
      <c r="I160">
        <v>-1.4023193577163184</v>
      </c>
      <c r="J160">
        <v>-0.80820695807314269</v>
      </c>
      <c r="K160">
        <v>-1.0089206066012426</v>
      </c>
      <c r="L160">
        <v>-0.438893844781439</v>
      </c>
      <c r="M160">
        <v>-0.38269402319357099</v>
      </c>
      <c r="N160">
        <v>-0.390722569134695</v>
      </c>
    </row>
    <row r="161" spans="3:14" ht="15.75" x14ac:dyDescent="0.25">
      <c r="C161">
        <v>117.32381801962532</v>
      </c>
      <c r="D161" s="25">
        <v>242.92239072256913</v>
      </c>
      <c r="E161">
        <v>32.831400535236398</v>
      </c>
      <c r="F161">
        <v>29.933095450490637</v>
      </c>
      <c r="G161">
        <v>19.712756467439789</v>
      </c>
      <c r="H161">
        <v>9.6610169491525486</v>
      </c>
      <c r="I161">
        <v>-0.67172167707403485</v>
      </c>
      <c r="J161">
        <v>0.45227475468332456</v>
      </c>
      <c r="K161">
        <v>-0.23818019625333914</v>
      </c>
      <c r="L161">
        <v>-0.3425512934879511</v>
      </c>
      <c r="M161">
        <v>0.1150758251561167</v>
      </c>
      <c r="N161">
        <v>0.50847457627119241</v>
      </c>
    </row>
    <row r="162" spans="3:14" ht="15.75" x14ac:dyDescent="0.25">
      <c r="C162">
        <v>143.80196253345227</v>
      </c>
      <c r="D162" s="25">
        <v>9.9018733273868703E-2</v>
      </c>
      <c r="E162">
        <v>33.578055307760927</v>
      </c>
      <c r="F162">
        <v>22.338090990187336</v>
      </c>
      <c r="G162">
        <v>12.872435325602147</v>
      </c>
      <c r="H162">
        <v>5.028545941124003</v>
      </c>
      <c r="I162">
        <v>-1.0892060660124827</v>
      </c>
      <c r="J162">
        <v>-0.12578055307760322</v>
      </c>
      <c r="K162">
        <v>2.6761819803807416E-3</v>
      </c>
      <c r="L162">
        <v>-0.48706512042818295</v>
      </c>
      <c r="M162">
        <v>-0.19803746654771912</v>
      </c>
      <c r="N162">
        <v>-0.38269402319357104</v>
      </c>
    </row>
    <row r="163" spans="3:14" ht="15.75" x14ac:dyDescent="0.25">
      <c r="C163">
        <v>213.21677074041031</v>
      </c>
      <c r="D163" s="25">
        <v>-0.1739518287243472</v>
      </c>
      <c r="E163">
        <v>34.565566458519186</v>
      </c>
      <c r="F163">
        <v>21.591436217662803</v>
      </c>
      <c r="G163">
        <v>52.429081177520075</v>
      </c>
      <c r="H163">
        <v>22.177520071364857</v>
      </c>
      <c r="I163">
        <v>-0.438893844781439</v>
      </c>
      <c r="J163">
        <v>-0.21409455842996714</v>
      </c>
      <c r="K163">
        <v>-6.9580731489735176E-2</v>
      </c>
      <c r="L163">
        <v>-0.82426404995539082</v>
      </c>
      <c r="M163">
        <v>-0.22212310437109106</v>
      </c>
      <c r="N163">
        <v>-0.19803746654771909</v>
      </c>
    </row>
    <row r="164" spans="3:14" ht="15.75" x14ac:dyDescent="0.25">
      <c r="D164" s="25"/>
    </row>
    <row r="165" spans="3:14" ht="15.75" x14ac:dyDescent="0.25">
      <c r="D165" s="25"/>
    </row>
    <row r="166" spans="3:14" ht="15.75" x14ac:dyDescent="0.25">
      <c r="D166" s="25"/>
    </row>
    <row r="167" spans="3:14" ht="15.75" x14ac:dyDescent="0.25">
      <c r="D167" s="25"/>
    </row>
    <row r="168" spans="3:14" ht="15.75" x14ac:dyDescent="0.25">
      <c r="D168" s="25"/>
    </row>
    <row r="169" spans="3:14" ht="15.75" x14ac:dyDescent="0.25">
      <c r="D169" s="25"/>
    </row>
    <row r="170" spans="3:14" ht="15.75" x14ac:dyDescent="0.25">
      <c r="D170" s="25"/>
    </row>
    <row r="171" spans="3:14" ht="15.75" x14ac:dyDescent="0.25">
      <c r="D171" s="25"/>
    </row>
    <row r="172" spans="3:14" ht="15.75" x14ac:dyDescent="0.25">
      <c r="D172" s="25"/>
    </row>
    <row r="173" spans="3:14" ht="15.75" x14ac:dyDescent="0.25">
      <c r="D173" s="25"/>
    </row>
    <row r="174" spans="3:14" ht="15.75" x14ac:dyDescent="0.25">
      <c r="D174" s="25"/>
    </row>
    <row r="175" spans="3:14" ht="15.75" x14ac:dyDescent="0.25">
      <c r="D175" s="25"/>
    </row>
    <row r="176" spans="3:14" ht="15.75" x14ac:dyDescent="0.25">
      <c r="D176" s="25"/>
    </row>
    <row r="177" spans="4:4" ht="15.75" x14ac:dyDescent="0.25">
      <c r="D177" s="25"/>
    </row>
    <row r="178" spans="4:4" ht="15.75" x14ac:dyDescent="0.25">
      <c r="D178" s="25"/>
    </row>
    <row r="179" spans="4:4" ht="15.75" x14ac:dyDescent="0.25">
      <c r="D179" s="25"/>
    </row>
    <row r="180" spans="4:4" ht="15.75" x14ac:dyDescent="0.25">
      <c r="D180" s="25"/>
    </row>
    <row r="181" spans="4:4" ht="15.75" x14ac:dyDescent="0.25">
      <c r="D181" s="25"/>
    </row>
    <row r="182" spans="4:4" ht="15.75" x14ac:dyDescent="0.25">
      <c r="D182" s="25"/>
    </row>
    <row r="183" spans="4:4" ht="15.75" x14ac:dyDescent="0.25">
      <c r="D183" s="25"/>
    </row>
    <row r="184" spans="4:4" ht="15.75" x14ac:dyDescent="0.25">
      <c r="D184" s="25"/>
    </row>
    <row r="185" spans="4:4" ht="15.75" x14ac:dyDescent="0.25">
      <c r="D185" s="25"/>
    </row>
    <row r="186" spans="4:4" ht="15.75" x14ac:dyDescent="0.25">
      <c r="D186" s="25"/>
    </row>
    <row r="187" spans="4:4" ht="15.75" x14ac:dyDescent="0.25">
      <c r="D187" s="25"/>
    </row>
    <row r="188" spans="4:4" ht="15.75" x14ac:dyDescent="0.25">
      <c r="D188" s="25"/>
    </row>
    <row r="189" spans="4:4" ht="15.75" x14ac:dyDescent="0.25">
      <c r="D189" s="25"/>
    </row>
    <row r="190" spans="4:4" ht="15.75" x14ac:dyDescent="0.25">
      <c r="D190" s="25"/>
    </row>
    <row r="191" spans="4:4" ht="15.75" x14ac:dyDescent="0.25">
      <c r="D191" s="25"/>
    </row>
    <row r="192" spans="4:4" ht="15.75" x14ac:dyDescent="0.25">
      <c r="D192" s="25"/>
    </row>
  </sheetData>
  <conditionalFormatting sqref="C104:D104">
    <cfRule type="colorScale" priority="4">
      <colorScale>
        <cfvo type="min"/>
        <cfvo type="max"/>
        <color rgb="FFFF7128"/>
        <color rgb="FFFFEF9C"/>
      </colorScale>
    </cfRule>
  </conditionalFormatting>
  <conditionalFormatting sqref="C105:D111">
    <cfRule type="colorScale" priority="3">
      <colorScale>
        <cfvo type="min"/>
        <cfvo type="max"/>
        <color rgb="FFFF7128"/>
        <color rgb="FFFFEF9C"/>
      </colorScale>
    </cfRule>
  </conditionalFormatting>
  <conditionalFormatting sqref="C113:C120 E104:N111 O109 E113:E120 G113:M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C124:N1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N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 data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Kealan Peter Exley</dc:creator>
  <cp:lastModifiedBy>Vilhelm Krarup Møller</cp:lastModifiedBy>
  <dcterms:created xsi:type="dcterms:W3CDTF">2021-06-07T07:12:45Z</dcterms:created>
  <dcterms:modified xsi:type="dcterms:W3CDTF">2021-06-16T13:32:10Z</dcterms:modified>
</cp:coreProperties>
</file>