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Медиаплан" sheetId="1" r:id="rId1"/>
    <sheet name="SKU" sheetId="2" r:id="rId2"/>
  </sheets>
  <calcPr calcId="144525"/>
</workbook>
</file>

<file path=xl/sharedStrings.xml><?xml version="1.0" encoding="utf-8"?>
<sst xmlns="http://schemas.openxmlformats.org/spreadsheetml/2006/main" count="29" uniqueCount="26">
  <si>
    <t xml:space="preserve">Инструмент </t>
  </si>
  <si>
    <t>Ср. цена</t>
  </si>
  <si>
    <t>Конверсия из карточки в корзину</t>
  </si>
  <si>
    <t>Показы</t>
  </si>
  <si>
    <t>CTR</t>
  </si>
  <si>
    <t>Клики</t>
  </si>
  <si>
    <t>В корзину</t>
  </si>
  <si>
    <t>Заказы</t>
  </si>
  <si>
    <t>Выручка</t>
  </si>
  <si>
    <t>Бюджет</t>
  </si>
  <si>
    <t>ДРР, %</t>
  </si>
  <si>
    <t>Срок</t>
  </si>
  <si>
    <t>CPM</t>
  </si>
  <si>
    <t>Комментарии</t>
  </si>
  <si>
    <t>Товарная реклама</t>
  </si>
  <si>
    <t>Реклама в карточке товара</t>
  </si>
  <si>
    <t>-</t>
  </si>
  <si>
    <t xml:space="preserve">Является вторым инструментом рекламной компании, которым я бы пользовался. Согласно плана, при его использовании самые большие Показы и высокие Клики и Выручка. </t>
  </si>
  <si>
    <t>Реклама в каталоге</t>
  </si>
  <si>
    <t>Реклама в поиске</t>
  </si>
  <si>
    <t>Выбор пал на рекламу в поиске, потомучто у нее самая маленькая доля расходов на рекламу (6%) и самая большая планируемая выручка (166 945) по результатам этого инструмента рекламной компании.
Также при использовании данного инструмента планируется больше всего Кликов и значительное количество показов.</t>
  </si>
  <si>
    <t>Товарная реклама ВСЕГО</t>
  </si>
  <si>
    <t>*медиаплан составлен без учёта окна атрибуции</t>
  </si>
  <si>
    <t>SKU</t>
  </si>
  <si>
    <t>Стоимость</t>
  </si>
  <si>
    <t xml:space="preserve"> </t>
  </si>
</sst>
</file>

<file path=xl/styles.xml><?xml version="1.0" encoding="utf-8"?>
<styleSheet xmlns="http://schemas.openxmlformats.org/spreadsheetml/2006/main" xmlns:xr9="http://schemas.microsoft.com/office/spreadsheetml/2016/revision9">
  <numFmts count="9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#\ ##0.00"/>
    <numFmt numFmtId="181" formatCode="#\ ##0.00\ &quot;₽&quot;"/>
    <numFmt numFmtId="182" formatCode="#\ ##0"/>
    <numFmt numFmtId="183" formatCode="0.0%"/>
    <numFmt numFmtId="184" formatCode="0.0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sz val="12"/>
      <color rgb="FF000000"/>
      <name val="Calibri"/>
      <charset val="134"/>
    </font>
    <font>
      <b/>
      <sz val="12"/>
      <color theme="1"/>
      <name val="Calibri"/>
      <charset val="134"/>
    </font>
    <font>
      <b/>
      <i/>
      <sz val="11"/>
      <color theme="1"/>
      <name val="Calibri"/>
      <charset val="134"/>
    </font>
    <font>
      <sz val="12"/>
      <color theme="1"/>
      <name val="Calibri"/>
      <charset val="134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  <fill>
      <patternFill patternType="solid">
        <fgColor theme="6"/>
        <bgColor theme="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24" applyNumberFormat="0" applyAlignment="0" applyProtection="0">
      <alignment vertical="center"/>
    </xf>
    <xf numFmtId="0" fontId="17" fillId="7" borderId="25" applyNumberFormat="0" applyAlignment="0" applyProtection="0">
      <alignment vertical="center"/>
    </xf>
    <xf numFmtId="0" fontId="18" fillId="7" borderId="24" applyNumberFormat="0" applyAlignment="0" applyProtection="0">
      <alignment vertical="center"/>
    </xf>
    <xf numFmtId="0" fontId="19" fillId="8" borderId="26" applyNumberFormat="0" applyAlignment="0" applyProtection="0">
      <alignment vertical="center"/>
    </xf>
    <xf numFmtId="0" fontId="20" fillId="0" borderId="27" applyNumberFormat="0" applyFill="0" applyAlignment="0" applyProtection="0">
      <alignment vertical="center"/>
    </xf>
    <xf numFmtId="0" fontId="21" fillId="0" borderId="28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64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180" fontId="2" fillId="0" borderId="1" xfId="0" applyNumberFormat="1" applyFont="1" applyBorder="1"/>
    <xf numFmtId="180" fontId="0" fillId="0" borderId="0" xfId="0" applyNumberFormat="1" applyFont="1"/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left"/>
    </xf>
    <xf numFmtId="181" fontId="6" fillId="2" borderId="3" xfId="0" applyNumberFormat="1" applyFont="1" applyFill="1" applyBorder="1"/>
    <xf numFmtId="10" fontId="6" fillId="2" borderId="3" xfId="0" applyNumberFormat="1" applyFont="1" applyFill="1" applyBorder="1" applyAlignment="1">
      <alignment horizontal="center"/>
    </xf>
    <xf numFmtId="182" fontId="6" fillId="0" borderId="3" xfId="0" applyNumberFormat="1" applyFont="1" applyBorder="1" applyAlignment="1">
      <alignment horizontal="center"/>
    </xf>
    <xf numFmtId="183" fontId="6" fillId="2" borderId="3" xfId="0" applyNumberFormat="1" applyFont="1" applyFill="1" applyBorder="1" applyAlignment="1">
      <alignment horizontal="center"/>
    </xf>
    <xf numFmtId="1" fontId="6" fillId="0" borderId="3" xfId="0" applyNumberFormat="1" applyFont="1" applyBorder="1" applyAlignment="1">
      <alignment horizontal="center"/>
    </xf>
    <xf numFmtId="0" fontId="1" fillId="3" borderId="4" xfId="0" applyFont="1" applyFill="1" applyBorder="1" applyAlignment="1">
      <alignment horizontal="left" vertical="center"/>
    </xf>
    <xf numFmtId="181" fontId="4" fillId="2" borderId="5" xfId="0" applyNumberFormat="1" applyFont="1" applyFill="1" applyBorder="1" applyAlignment="1">
      <alignment vertical="center"/>
    </xf>
    <xf numFmtId="10" fontId="4" fillId="2" borderId="5" xfId="0" applyNumberFormat="1" applyFont="1" applyFill="1" applyBorder="1" applyAlignment="1">
      <alignment horizontal="center" vertical="center"/>
    </xf>
    <xf numFmtId="182" fontId="4" fillId="0" borderId="5" xfId="0" applyNumberFormat="1" applyFont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0" fontId="2" fillId="3" borderId="6" xfId="0" applyFont="1" applyFill="1" applyBorder="1" applyAlignment="1">
      <alignment horizontal="left"/>
    </xf>
    <xf numFmtId="181" fontId="6" fillId="2" borderId="5" xfId="0" applyNumberFormat="1" applyFont="1" applyFill="1" applyBorder="1" applyAlignment="1"/>
    <xf numFmtId="10" fontId="6" fillId="2" borderId="5" xfId="0" applyNumberFormat="1" applyFont="1" applyFill="1" applyBorder="1" applyAlignment="1">
      <alignment horizontal="center"/>
    </xf>
    <xf numFmtId="182" fontId="6" fillId="0" borderId="1" xfId="0" applyNumberFormat="1" applyFont="1" applyBorder="1" applyAlignment="1">
      <alignment horizontal="center"/>
    </xf>
    <xf numFmtId="10" fontId="6" fillId="2" borderId="1" xfId="0" applyNumberFormat="1" applyFont="1" applyFill="1" applyBorder="1" applyAlignment="1">
      <alignment horizontal="center"/>
    </xf>
    <xf numFmtId="1" fontId="6" fillId="0" borderId="5" xfId="0" applyNumberFormat="1" applyFont="1" applyBorder="1" applyAlignment="1">
      <alignment horizontal="center"/>
    </xf>
    <xf numFmtId="0" fontId="1" fillId="4" borderId="6" xfId="0" applyFont="1" applyFill="1" applyBorder="1" applyAlignment="1">
      <alignment horizontal="left" vertical="center"/>
    </xf>
    <xf numFmtId="181" fontId="4" fillId="4" borderId="5" xfId="0" applyNumberFormat="1" applyFont="1" applyFill="1" applyBorder="1" applyAlignment="1">
      <alignment vertical="center"/>
    </xf>
    <xf numFmtId="10" fontId="4" fillId="4" borderId="5" xfId="0" applyNumberFormat="1" applyFont="1" applyFill="1" applyBorder="1" applyAlignment="1">
      <alignment horizontal="center" vertical="center"/>
    </xf>
    <xf numFmtId="182" fontId="4" fillId="4" borderId="1" xfId="0" applyNumberFormat="1" applyFont="1" applyFill="1" applyBorder="1" applyAlignment="1">
      <alignment horizontal="center" vertical="center"/>
    </xf>
    <xf numFmtId="10" fontId="4" fillId="4" borderId="1" xfId="0" applyNumberFormat="1" applyFont="1" applyFill="1" applyBorder="1" applyAlignment="1">
      <alignment horizontal="center" vertical="center"/>
    </xf>
    <xf numFmtId="1" fontId="4" fillId="4" borderId="5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vertical="center" wrapText="1"/>
    </xf>
    <xf numFmtId="0" fontId="2" fillId="0" borderId="8" xfId="0" applyFont="1" applyBorder="1" applyAlignment="1">
      <alignment wrapText="1"/>
    </xf>
    <xf numFmtId="0" fontId="7" fillId="0" borderId="9" xfId="0" applyFont="1" applyBorder="1"/>
    <xf numFmtId="0" fontId="7" fillId="0" borderId="10" xfId="0" applyFont="1" applyBorder="1"/>
    <xf numFmtId="0" fontId="1" fillId="0" borderId="0" xfId="0" applyFont="1"/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82" fontId="6" fillId="3" borderId="11" xfId="0" applyNumberFormat="1" applyFont="1" applyFill="1" applyBorder="1" applyAlignment="1">
      <alignment horizontal="center"/>
    </xf>
    <xf numFmtId="184" fontId="4" fillId="0" borderId="12" xfId="0" applyNumberFormat="1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182" fontId="4" fillId="2" borderId="15" xfId="0" applyNumberFormat="1" applyFont="1" applyFill="1" applyBorder="1" applyAlignment="1">
      <alignment horizontal="center" vertical="center"/>
    </xf>
    <xf numFmtId="184" fontId="4" fillId="0" borderId="16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182" fontId="4" fillId="2" borderId="5" xfId="0" applyNumberFormat="1" applyFont="1" applyFill="1" applyBorder="1" applyAlignment="1">
      <alignment horizontal="center" vertical="center"/>
    </xf>
    <xf numFmtId="0" fontId="4" fillId="0" borderId="18" xfId="0" applyFont="1" applyBorder="1" applyAlignment="1">
      <alignment horizontal="left" vertical="top" wrapText="1"/>
    </xf>
    <xf numFmtId="182" fontId="6" fillId="2" borderId="15" xfId="0" applyNumberFormat="1" applyFont="1" applyFill="1" applyBorder="1" applyAlignment="1">
      <alignment horizontal="center"/>
    </xf>
    <xf numFmtId="184" fontId="4" fillId="0" borderId="19" xfId="0" applyNumberFormat="1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182" fontId="6" fillId="2" borderId="1" xfId="0" applyNumberFormat="1" applyFont="1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182" fontId="4" fillId="4" borderId="15" xfId="0" applyNumberFormat="1" applyFont="1" applyFill="1" applyBorder="1" applyAlignment="1">
      <alignment horizontal="center" vertical="center"/>
    </xf>
    <xf numFmtId="184" fontId="4" fillId="4" borderId="19" xfId="0" applyNumberFormat="1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left" vertical="center" wrapText="1"/>
    </xf>
    <xf numFmtId="0" fontId="0" fillId="0" borderId="0" xfId="0" applyFont="1" applyAlignment="1">
      <alignment vertical="center"/>
    </xf>
    <xf numFmtId="182" fontId="6" fillId="2" borderId="11" xfId="0" applyNumberFormat="1" applyFont="1" applyFill="1" applyBorder="1" applyAlignment="1">
      <alignment horizontal="center"/>
    </xf>
    <xf numFmtId="0" fontId="2" fillId="2" borderId="3" xfId="0" applyFont="1" applyFill="1" applyBorder="1"/>
    <xf numFmtId="0" fontId="2" fillId="0" borderId="20" xfId="0" applyFont="1" applyBorder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7"/>
  <sheetViews>
    <sheetView showGridLines="0" tabSelected="1" workbookViewId="0">
      <selection activeCell="A1" sqref="A1"/>
    </sheetView>
  </sheetViews>
  <sheetFormatPr defaultColWidth="14.4259259259259" defaultRowHeight="15" customHeight="1"/>
  <cols>
    <col min="1" max="1" width="36.4259259259259" customWidth="1"/>
    <col min="2" max="2" width="12.4259259259259" customWidth="1"/>
    <col min="3" max="3" width="21" customWidth="1"/>
    <col min="4" max="4" width="11.287037037037" customWidth="1"/>
    <col min="5" max="6" width="8.86111111111111" customWidth="1"/>
    <col min="7" max="7" width="11.287037037037" customWidth="1"/>
    <col min="8" max="8" width="8.13888888888889" customWidth="1"/>
    <col min="9" max="9" width="11.1388888888889" customWidth="1"/>
    <col min="10" max="10" width="18" customWidth="1"/>
    <col min="11" max="11" width="9.13888888888889" customWidth="1"/>
    <col min="12" max="12" width="11.287037037037" customWidth="1"/>
    <col min="13" max="13" width="6.13888888888889" customWidth="1"/>
    <col min="14" max="14" width="55.1388888888889" customWidth="1"/>
    <col min="15" max="26" width="8.71296296296296" customWidth="1"/>
  </cols>
  <sheetData>
    <row r="1" ht="31.95" spans="1:14">
      <c r="A1" s="6" t="s">
        <v>0</v>
      </c>
      <c r="B1" s="7" t="s">
        <v>1</v>
      </c>
      <c r="C1" s="8" t="s">
        <v>2</v>
      </c>
      <c r="D1" s="9" t="s">
        <v>3</v>
      </c>
      <c r="E1" s="7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38" t="s">
        <v>9</v>
      </c>
      <c r="K1" s="39" t="s">
        <v>10</v>
      </c>
      <c r="L1" s="40" t="s">
        <v>11</v>
      </c>
      <c r="M1" s="9" t="s">
        <v>12</v>
      </c>
      <c r="N1" s="41" t="s">
        <v>13</v>
      </c>
    </row>
    <row r="2" ht="16.35" spans="1:14">
      <c r="A2" s="10" t="s">
        <v>14</v>
      </c>
      <c r="B2" s="11"/>
      <c r="C2" s="12"/>
      <c r="D2" s="13"/>
      <c r="E2" s="14"/>
      <c r="F2" s="13"/>
      <c r="G2" s="13"/>
      <c r="H2" s="15"/>
      <c r="I2" s="13"/>
      <c r="J2" s="42"/>
      <c r="K2" s="43"/>
      <c r="L2" s="44"/>
      <c r="M2" s="13"/>
      <c r="N2" s="45"/>
    </row>
    <row r="3" ht="62.4" spans="1:14">
      <c r="A3" s="16" t="s">
        <v>15</v>
      </c>
      <c r="B3" s="17">
        <v>1770.63</v>
      </c>
      <c r="C3" s="18">
        <v>0.22</v>
      </c>
      <c r="D3" s="19">
        <f t="shared" ref="D3:D5" si="0">J3/M3*1000</f>
        <v>172413.793103448</v>
      </c>
      <c r="E3" s="18">
        <v>0.009</v>
      </c>
      <c r="F3" s="19">
        <f t="shared" ref="F3:F5" si="1">D3*E3</f>
        <v>1551.72413793103</v>
      </c>
      <c r="G3" s="19">
        <f t="shared" ref="G3:G6" si="2">F3*C3</f>
        <v>341.379310344828</v>
      </c>
      <c r="H3" s="20">
        <f t="shared" ref="H3:H5" si="3">G3*0.15</f>
        <v>51.2068965517241</v>
      </c>
      <c r="I3" s="19">
        <f t="shared" ref="I3:I5" si="4">H3*B3</f>
        <v>90668.4672413793</v>
      </c>
      <c r="J3" s="46">
        <v>10000</v>
      </c>
      <c r="K3" s="47">
        <f t="shared" ref="K3:K6" si="5">J3/I3*100</f>
        <v>11.0291927328801</v>
      </c>
      <c r="L3" s="48" t="s">
        <v>16</v>
      </c>
      <c r="M3" s="49">
        <v>58</v>
      </c>
      <c r="N3" s="50" t="s">
        <v>17</v>
      </c>
    </row>
    <row r="4" ht="15.6" spans="1:14">
      <c r="A4" s="21" t="s">
        <v>18</v>
      </c>
      <c r="B4" s="22">
        <v>1770.63</v>
      </c>
      <c r="C4" s="23">
        <v>0.22</v>
      </c>
      <c r="D4" s="24">
        <f t="shared" si="0"/>
        <v>43103.4482758621</v>
      </c>
      <c r="E4" s="25">
        <v>0.015</v>
      </c>
      <c r="F4" s="24">
        <f t="shared" si="1"/>
        <v>646.551724137931</v>
      </c>
      <c r="G4" s="24">
        <f t="shared" si="2"/>
        <v>142.241379310345</v>
      </c>
      <c r="H4" s="26">
        <f t="shared" si="3"/>
        <v>21.3362068965517</v>
      </c>
      <c r="I4" s="24">
        <f t="shared" si="4"/>
        <v>37778.5280172414</v>
      </c>
      <c r="J4" s="51">
        <v>10000</v>
      </c>
      <c r="K4" s="52">
        <f t="shared" si="5"/>
        <v>26.4700625589123</v>
      </c>
      <c r="L4" s="53" t="s">
        <v>16</v>
      </c>
      <c r="M4" s="54">
        <v>232</v>
      </c>
      <c r="N4" s="55"/>
    </row>
    <row r="5" ht="109.95" spans="1:26">
      <c r="A5" s="27" t="s">
        <v>19</v>
      </c>
      <c r="B5" s="28">
        <v>1770.63</v>
      </c>
      <c r="C5" s="29">
        <v>0.22</v>
      </c>
      <c r="D5" s="30">
        <f t="shared" si="0"/>
        <v>89285.7142857143</v>
      </c>
      <c r="E5" s="31">
        <v>0.032</v>
      </c>
      <c r="F5" s="30">
        <f t="shared" si="1"/>
        <v>2857.14285714286</v>
      </c>
      <c r="G5" s="30">
        <f t="shared" si="2"/>
        <v>628.571428571429</v>
      </c>
      <c r="H5" s="32">
        <f t="shared" si="3"/>
        <v>94.2857142857143</v>
      </c>
      <c r="I5" s="30">
        <f t="shared" si="4"/>
        <v>166945.114285714</v>
      </c>
      <c r="J5" s="56">
        <v>10000</v>
      </c>
      <c r="K5" s="57">
        <f t="shared" si="5"/>
        <v>5.98999260492627</v>
      </c>
      <c r="L5" s="58" t="s">
        <v>16</v>
      </c>
      <c r="M5" s="30">
        <v>112</v>
      </c>
      <c r="N5" s="59" t="s">
        <v>20</v>
      </c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 ht="16.35" spans="1:14">
      <c r="A6" s="33" t="s">
        <v>21</v>
      </c>
      <c r="B6" s="11">
        <f>AVERAGE(B2:B5)</f>
        <v>1770.63</v>
      </c>
      <c r="C6" s="23">
        <v>0.22</v>
      </c>
      <c r="D6" s="13">
        <f>SUM(D2:D5)</f>
        <v>304802.955665025</v>
      </c>
      <c r="E6" s="12">
        <f>AVERAGE(E2:E5)</f>
        <v>0.0186666666666667</v>
      </c>
      <c r="F6" s="13">
        <f>SUM(F2:F5)</f>
        <v>5055.41871921182</v>
      </c>
      <c r="G6" s="13">
        <f t="shared" si="2"/>
        <v>1112.1921182266</v>
      </c>
      <c r="H6" s="15">
        <f>G6*0.12</f>
        <v>133.463054187192</v>
      </c>
      <c r="I6" s="13">
        <f t="shared" ref="I6:J6" si="6">SUM(I2:I5)</f>
        <v>295392.109544335</v>
      </c>
      <c r="J6" s="61">
        <f t="shared" si="6"/>
        <v>30000</v>
      </c>
      <c r="K6" s="43">
        <f t="shared" si="5"/>
        <v>10.1559923338092</v>
      </c>
      <c r="L6" s="44"/>
      <c r="M6" s="62"/>
      <c r="N6" s="63"/>
    </row>
    <row r="8" ht="14.4" spans="1:3">
      <c r="A8" s="34" t="s">
        <v>22</v>
      </c>
      <c r="B8" s="35"/>
      <c r="C8" s="36"/>
    </row>
    <row r="10" ht="14.4" spans="1:1">
      <c r="A10" s="37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1">
    <mergeCell ref="A8:C8"/>
  </mergeCells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98"/>
  <sheetViews>
    <sheetView workbookViewId="0">
      <selection activeCell="A1" sqref="A1"/>
    </sheetView>
  </sheetViews>
  <sheetFormatPr defaultColWidth="14.4259259259259" defaultRowHeight="15" customHeight="1"/>
  <cols>
    <col min="1" max="1" width="18.712962962963" customWidth="1"/>
    <col min="2" max="2" width="16.8611111111111" customWidth="1"/>
    <col min="3" max="26" width="8.71296296296296" customWidth="1"/>
  </cols>
  <sheetData>
    <row r="1" ht="14.4" spans="1:2">
      <c r="A1" s="1" t="s">
        <v>23</v>
      </c>
      <c r="B1" s="1" t="s">
        <v>24</v>
      </c>
    </row>
    <row r="2" ht="14.4" spans="1:2">
      <c r="A2" s="2">
        <v>10000001</v>
      </c>
      <c r="B2" s="3">
        <v>1149</v>
      </c>
    </row>
    <row r="3" ht="14.4" spans="1:2">
      <c r="A3" s="2">
        <v>10000002</v>
      </c>
      <c r="B3" s="3">
        <v>2039</v>
      </c>
    </row>
    <row r="4" ht="14.4" spans="1:2">
      <c r="A4" s="2">
        <v>10000003</v>
      </c>
      <c r="B4" s="3">
        <v>1927</v>
      </c>
    </row>
    <row r="5" ht="14.4" spans="1:2">
      <c r="A5" s="2">
        <v>10000004</v>
      </c>
      <c r="B5" s="3">
        <v>1863</v>
      </c>
    </row>
    <row r="6" ht="14.4" spans="1:2">
      <c r="A6" s="2">
        <v>10000005</v>
      </c>
      <c r="B6" s="3">
        <f>AVERAGE(B2:B5)</f>
        <v>1744.5</v>
      </c>
    </row>
    <row r="7" ht="14.4" spans="1:2">
      <c r="A7" s="2">
        <v>10000006</v>
      </c>
      <c r="B7" s="3">
        <v>1911.8</v>
      </c>
    </row>
    <row r="8" ht="14.4" spans="1:2">
      <c r="A8" s="2">
        <v>10000007</v>
      </c>
      <c r="B8" s="3">
        <v>1421.6</v>
      </c>
    </row>
    <row r="9" ht="14.4" spans="1:2">
      <c r="A9" s="2">
        <v>10000008</v>
      </c>
      <c r="B9" s="3">
        <v>2043.58</v>
      </c>
    </row>
    <row r="10" ht="14.4" spans="1:2">
      <c r="A10" s="2">
        <v>10000009</v>
      </c>
      <c r="B10" s="3">
        <v>1948.2</v>
      </c>
    </row>
    <row r="11" ht="14.4" spans="1:2">
      <c r="A11" s="2">
        <v>10000010</v>
      </c>
      <c r="B11" s="3">
        <v>1658.6</v>
      </c>
    </row>
    <row r="12" ht="14.4" spans="2:2">
      <c r="B12" s="4">
        <f>AVERAGE(B2:B11)</f>
        <v>1770.628</v>
      </c>
    </row>
    <row r="19" ht="15.75" customHeight="1"/>
    <row r="20" ht="15.75" customHeight="1" spans="6:6">
      <c r="F20" s="5" t="s">
        <v>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 spans="10:10">
      <c r="J29" s="5" t="s">
        <v>25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Медиаплан</vt:lpstr>
      <vt:lpstr>SKU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2015-06-05T18:19:00Z</dcterms:created>
  <dcterms:modified xsi:type="dcterms:W3CDTF">2023-10-05T13:09:58Z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82E86569E95B4B9895B3B725B75E4347_12</vt:lpwstr>
  </property>
  <property fmtid="{D5CDD505-2E9C-101B-9397-08002B2CF9AE}" pid="3" name="KSOProductBuildVer">
    <vt:lpwstr>1049-12.2.0.13215</vt:lpwstr>
  </property>
</Properties>
</file>