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едиаплан" sheetId="1" r:id="rId4"/>
    <sheet state="visible" name="SKU" sheetId="2" r:id="rId5"/>
  </sheets>
  <definedNames/>
  <calcPr/>
  <extLst>
    <ext uri="GoogleSheetsCustomDataVersion1">
      <go:sheetsCustomData xmlns:go="http://customooxmlschemas.google.com/" r:id="rId6" roundtripDataSignature="AMtx7miThfhHpoCe5O8Fu+aY3qxg62WI/Q=="/>
    </ext>
  </extLst>
</workbook>
</file>

<file path=xl/sharedStrings.xml><?xml version="1.0" encoding="utf-8"?>
<sst xmlns="http://schemas.openxmlformats.org/spreadsheetml/2006/main" count="27" uniqueCount="24">
  <si>
    <t xml:space="preserve">Инструмент </t>
  </si>
  <si>
    <t>Ср. цена</t>
  </si>
  <si>
    <t>Конверсия из карточки в корзину</t>
  </si>
  <si>
    <t>Показы</t>
  </si>
  <si>
    <t>CTR</t>
  </si>
  <si>
    <t>Клики</t>
  </si>
  <si>
    <t>В корзину</t>
  </si>
  <si>
    <t>Заказы</t>
  </si>
  <si>
    <t>Выручка</t>
  </si>
  <si>
    <t>Бюджет</t>
  </si>
  <si>
    <t>ДРР, %</t>
  </si>
  <si>
    <t>Срок</t>
  </si>
  <si>
    <t>CPM</t>
  </si>
  <si>
    <t>Комментарии</t>
  </si>
  <si>
    <t>Товарная реклама</t>
  </si>
  <si>
    <t>Реклама в карточке товара</t>
  </si>
  <si>
    <t>—</t>
  </si>
  <si>
    <t>Реклама в каталоге</t>
  </si>
  <si>
    <t>Реклама в поиске</t>
  </si>
  <si>
    <t>Товарная реклама ВСЕГО</t>
  </si>
  <si>
    <t>* Медиаплан составлен без учёта окна атрибуции</t>
  </si>
  <si>
    <t>SKU</t>
  </si>
  <si>
    <t>Стоимость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</si>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</sst>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₽&quot;"/>
    <numFmt numFmtId="165" formatCode="0.0%"/>
    <numFmt numFmtId="166" formatCode="0.0"/>
  </numFmts>
  <fonts count="9">
    <font>
      <sz val="11.0"/>
      <color theme="1"/>
      <name val="Calibri"/>
      <scheme val="minor"/>
    </font>
    <font>
      <b/>
      <sz val="12.0"/>
      <color rgb="FF000000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2.0"/>
      <color theme="1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28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2" fontId="2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1" fillId="3" fontId="3" numFmtId="0" xfId="0" applyAlignment="1" applyBorder="1" applyFill="1" applyFont="1">
      <alignment horizontal="left"/>
    </xf>
    <xf borderId="2" fillId="2" fontId="4" numFmtId="164" xfId="0" applyBorder="1" applyFont="1" applyNumberFormat="1"/>
    <xf borderId="2" fillId="2" fontId="4" numFmtId="10" xfId="0" applyAlignment="1" applyBorder="1" applyFont="1" applyNumberFormat="1">
      <alignment horizontal="center"/>
    </xf>
    <xf borderId="2" fillId="0" fontId="4" numFmtId="3" xfId="0" applyAlignment="1" applyBorder="1" applyFont="1" applyNumberFormat="1">
      <alignment horizontal="center"/>
    </xf>
    <xf borderId="2" fillId="2" fontId="4" numFmtId="165" xfId="0" applyAlignment="1" applyBorder="1" applyFont="1" applyNumberFormat="1">
      <alignment horizontal="center"/>
    </xf>
    <xf borderId="2" fillId="0" fontId="4" numFmtId="1" xfId="0" applyAlignment="1" applyBorder="1" applyFont="1" applyNumberFormat="1">
      <alignment horizontal="center"/>
    </xf>
    <xf borderId="7" fillId="3" fontId="4" numFmtId="3" xfId="0" applyAlignment="1" applyBorder="1" applyFont="1" applyNumberFormat="1">
      <alignment horizontal="center"/>
    </xf>
    <xf borderId="4" fillId="0" fontId="2" numFmtId="166" xfId="0" applyAlignment="1" applyBorder="1" applyFont="1" applyNumberFormat="1">
      <alignment horizontal="center"/>
    </xf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8" fillId="3" fontId="5" numFmtId="0" xfId="0" applyAlignment="1" applyBorder="1" applyFont="1">
      <alignment horizontal="left"/>
    </xf>
    <xf borderId="9" fillId="2" fontId="4" numFmtId="164" xfId="0" applyAlignment="1" applyBorder="1" applyFont="1" applyNumberFormat="1">
      <alignment readingOrder="0"/>
    </xf>
    <xf borderId="9" fillId="2" fontId="4" numFmtId="10" xfId="0" applyAlignment="1" applyBorder="1" applyFont="1" applyNumberFormat="1">
      <alignment horizontal="center" readingOrder="0"/>
    </xf>
    <xf borderId="9" fillId="0" fontId="4" numFmtId="3" xfId="0" applyAlignment="1" applyBorder="1" applyFont="1" applyNumberFormat="1">
      <alignment horizontal="center"/>
    </xf>
    <xf borderId="9" fillId="0" fontId="4" numFmtId="1" xfId="0" applyAlignment="1" applyBorder="1" applyFont="1" applyNumberFormat="1">
      <alignment horizontal="center"/>
    </xf>
    <xf borderId="10" fillId="2" fontId="4" numFmtId="3" xfId="0" applyAlignment="1" applyBorder="1" applyFont="1" applyNumberFormat="1">
      <alignment horizontal="center" readingOrder="0"/>
    </xf>
    <xf borderId="11" fillId="0" fontId="2" numFmtId="166" xfId="0" applyAlignment="1" applyBorder="1" applyFont="1" applyNumberFormat="1">
      <alignment horizontal="center"/>
    </xf>
    <xf borderId="12" fillId="0" fontId="4" numFmtId="0" xfId="0" applyAlignment="1" applyBorder="1" applyFont="1">
      <alignment horizontal="center" readingOrder="0"/>
    </xf>
    <xf borderId="9" fillId="2" fontId="4" numFmtId="3" xfId="0" applyAlignment="1" applyBorder="1" applyFont="1" applyNumberFormat="1">
      <alignment horizontal="center" readingOrder="0"/>
    </xf>
    <xf borderId="13" fillId="0" fontId="4" numFmtId="0" xfId="0" applyAlignment="1" applyBorder="1" applyFont="1">
      <alignment horizontal="center"/>
    </xf>
    <xf borderId="14" fillId="3" fontId="5" numFmtId="0" xfId="0" applyAlignment="1" applyBorder="1" applyFont="1">
      <alignment horizontal="left"/>
    </xf>
    <xf borderId="15" fillId="0" fontId="4" numFmtId="3" xfId="0" applyAlignment="1" applyBorder="1" applyFont="1" applyNumberFormat="1">
      <alignment horizontal="center"/>
    </xf>
    <xf borderId="15" fillId="2" fontId="4" numFmtId="10" xfId="0" applyAlignment="1" applyBorder="1" applyFont="1" applyNumberFormat="1">
      <alignment horizontal="center" readingOrder="0"/>
    </xf>
    <xf borderId="16" fillId="2" fontId="4" numFmtId="3" xfId="0" applyAlignment="1" applyBorder="1" applyFont="1" applyNumberFormat="1">
      <alignment horizontal="center" readingOrder="0"/>
    </xf>
    <xf borderId="17" fillId="0" fontId="2" numFmtId="166" xfId="0" applyAlignment="1" applyBorder="1" applyFont="1" applyNumberFormat="1">
      <alignment horizontal="center"/>
    </xf>
    <xf borderId="18" fillId="0" fontId="4" numFmtId="0" xfId="0" applyAlignment="1" applyBorder="1" applyFont="1">
      <alignment horizontal="center" readingOrder="0"/>
    </xf>
    <xf borderId="15" fillId="2" fontId="4" numFmtId="3" xfId="0" applyAlignment="1" applyBorder="1" applyFont="1" applyNumberFormat="1">
      <alignment horizontal="center" readingOrder="0"/>
    </xf>
    <xf borderId="19" fillId="0" fontId="2" numFmtId="0" xfId="0" applyAlignment="1" applyBorder="1" applyFont="1">
      <alignment shrinkToFit="0" vertical="center" wrapText="1"/>
    </xf>
    <xf borderId="3" fillId="2" fontId="4" numFmtId="3" xfId="0" applyAlignment="1" applyBorder="1" applyFont="1" applyNumberFormat="1">
      <alignment horizontal="center"/>
    </xf>
    <xf borderId="2" fillId="2" fontId="5" numFmtId="0" xfId="0" applyBorder="1" applyFont="1"/>
    <xf borderId="20" fillId="0" fontId="5" numFmtId="0" xfId="0" applyBorder="1" applyFont="1"/>
    <xf borderId="21" fillId="0" fontId="5" numFmtId="0" xfId="0" applyAlignment="1" applyBorder="1" applyFont="1">
      <alignment readingOrder="0" shrinkToFit="0" wrapText="1"/>
    </xf>
    <xf borderId="22" fillId="0" fontId="6" numFmtId="0" xfId="0" applyBorder="1" applyFont="1"/>
    <xf borderId="23" fillId="0" fontId="6" numFmtId="0" xfId="0" applyBorder="1" applyFont="1"/>
    <xf borderId="24" fillId="0" fontId="6" numFmtId="0" xfId="0" applyBorder="1" applyFont="1"/>
    <xf borderId="25" fillId="0" fontId="6" numFmtId="0" xfId="0" applyBorder="1" applyFont="1"/>
    <xf borderId="26" fillId="0" fontId="6" numFmtId="0" xfId="0" applyBorder="1" applyFont="1"/>
    <xf borderId="27" fillId="0" fontId="6" numFmtId="0" xfId="0" applyBorder="1" applyFont="1"/>
    <xf borderId="12" fillId="0" fontId="6" numFmtId="0" xfId="0" applyBorder="1" applyFont="1"/>
    <xf borderId="15" fillId="0" fontId="7" numFmtId="0" xfId="0" applyAlignment="1" applyBorder="1" applyFont="1">
      <alignment horizontal="center"/>
    </xf>
    <xf borderId="15" fillId="0" fontId="5" numFmtId="0" xfId="0" applyBorder="1" applyFont="1"/>
    <xf borderId="15" fillId="0" fontId="5" numFmtId="4" xfId="0" applyBorder="1" applyFont="1" applyNumberFormat="1"/>
    <xf borderId="21" fillId="0" fontId="5" numFmtId="0" xfId="0" applyBorder="1" applyFont="1"/>
    <xf borderId="0" fillId="0" fontId="5" numFmtId="4" xfId="0" applyFont="1" applyNumberFormat="1"/>
    <xf borderId="0" fillId="0" fontId="4" numFmtId="0" xfId="0" applyFont="1"/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6.43"/>
    <col customWidth="1" min="2" max="2" width="12.43"/>
    <col customWidth="1" min="3" max="3" width="24.43"/>
    <col customWidth="1" min="4" max="4" width="11.29"/>
    <col customWidth="1" min="5" max="6" width="8.86"/>
    <col customWidth="1" min="7" max="7" width="11.29"/>
    <col customWidth="1" min="8" max="8" width="8.14"/>
    <col customWidth="1" min="9" max="9" width="11.14"/>
    <col customWidth="1" min="10" max="10" width="18.0"/>
    <col customWidth="1" min="11" max="11" width="9.14"/>
    <col customWidth="1" min="12" max="12" width="11.29"/>
    <col customWidth="1" min="13" max="13" width="6.14"/>
    <col customWidth="1" min="14" max="14" width="55.14"/>
    <col customWidth="1" min="15" max="26" width="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s="4" t="s">
        <v>12</v>
      </c>
      <c r="N1" s="9" t="s">
        <v>13</v>
      </c>
    </row>
    <row r="2">
      <c r="A2" s="10" t="s">
        <v>14</v>
      </c>
      <c r="B2" s="11"/>
      <c r="C2" s="12"/>
      <c r="D2" s="13"/>
      <c r="E2" s="14"/>
      <c r="F2" s="13"/>
      <c r="G2" s="13"/>
      <c r="H2" s="15"/>
      <c r="I2" s="13"/>
      <c r="J2" s="16"/>
      <c r="K2" s="17"/>
      <c r="L2" s="18"/>
      <c r="M2" s="13"/>
      <c r="N2" s="19"/>
    </row>
    <row r="3">
      <c r="A3" s="20" t="s">
        <v>15</v>
      </c>
      <c r="B3" s="21">
        <v>1744.5</v>
      </c>
      <c r="C3" s="22">
        <v>0.25</v>
      </c>
      <c r="D3" s="23">
        <f t="shared" ref="D3:D5" si="1">J3/M3*1000</f>
        <v>37878.78788</v>
      </c>
      <c r="E3" s="22">
        <v>0.01</v>
      </c>
      <c r="F3" s="23">
        <f t="shared" ref="F3:F5" si="2">D3*E3</f>
        <v>378.7878788</v>
      </c>
      <c r="G3" s="23">
        <f t="shared" ref="G3:G6" si="3">F3*C3</f>
        <v>94.6969697</v>
      </c>
      <c r="H3" s="24">
        <f t="shared" ref="H3:H5" si="4">G3*0.15</f>
        <v>14.20454545</v>
      </c>
      <c r="I3" s="23">
        <f t="shared" ref="I3:I5" si="5">H3*B3</f>
        <v>24779.82955</v>
      </c>
      <c r="J3" s="25">
        <v>10000.0</v>
      </c>
      <c r="K3" s="26">
        <f t="shared" ref="K3:K6" si="6">J3/I3*100</f>
        <v>40.35540269</v>
      </c>
      <c r="L3" s="27" t="s">
        <v>16</v>
      </c>
      <c r="M3" s="28">
        <v>264.0</v>
      </c>
      <c r="N3" s="29"/>
    </row>
    <row r="4">
      <c r="A4" s="30" t="s">
        <v>17</v>
      </c>
      <c r="B4" s="21">
        <v>1744.5</v>
      </c>
      <c r="C4" s="22">
        <v>0.25</v>
      </c>
      <c r="D4" s="31">
        <f t="shared" si="1"/>
        <v>20000</v>
      </c>
      <c r="E4" s="32">
        <v>0.02</v>
      </c>
      <c r="F4" s="31">
        <f t="shared" si="2"/>
        <v>400</v>
      </c>
      <c r="G4" s="31">
        <f t="shared" si="3"/>
        <v>100</v>
      </c>
      <c r="H4" s="24">
        <f t="shared" si="4"/>
        <v>15</v>
      </c>
      <c r="I4" s="31">
        <f t="shared" si="5"/>
        <v>26167.5</v>
      </c>
      <c r="J4" s="33">
        <v>10000.0</v>
      </c>
      <c r="K4" s="34">
        <f t="shared" si="6"/>
        <v>38.21534346</v>
      </c>
      <c r="L4" s="35" t="s">
        <v>16</v>
      </c>
      <c r="M4" s="36">
        <v>500.0</v>
      </c>
      <c r="N4" s="29"/>
    </row>
    <row r="5">
      <c r="A5" s="30" t="s">
        <v>18</v>
      </c>
      <c r="B5" s="21">
        <v>1744.5</v>
      </c>
      <c r="C5" s="22">
        <v>0.25</v>
      </c>
      <c r="D5" s="31">
        <f t="shared" si="1"/>
        <v>62500</v>
      </c>
      <c r="E5" s="32">
        <v>0.04</v>
      </c>
      <c r="F5" s="31">
        <f t="shared" si="2"/>
        <v>2500</v>
      </c>
      <c r="G5" s="31">
        <f t="shared" si="3"/>
        <v>625</v>
      </c>
      <c r="H5" s="24">
        <f t="shared" si="4"/>
        <v>93.75</v>
      </c>
      <c r="I5" s="31">
        <f t="shared" si="5"/>
        <v>163546.875</v>
      </c>
      <c r="J5" s="33">
        <v>10000.0</v>
      </c>
      <c r="K5" s="34">
        <f t="shared" si="6"/>
        <v>6.114454954</v>
      </c>
      <c r="L5" s="35" t="s">
        <v>16</v>
      </c>
      <c r="M5" s="36">
        <v>160.0</v>
      </c>
      <c r="N5" s="29"/>
    </row>
    <row r="6">
      <c r="A6" s="37" t="s">
        <v>19</v>
      </c>
      <c r="B6" s="11">
        <f t="shared" ref="B6:C6" si="7">AVERAGE(B2:B5)</f>
        <v>1744.5</v>
      </c>
      <c r="C6" s="12">
        <f t="shared" si="7"/>
        <v>0.25</v>
      </c>
      <c r="D6" s="13">
        <f>SUM(D2:D5)</f>
        <v>120378.7879</v>
      </c>
      <c r="E6" s="12">
        <f>AVERAGE(E2:E5)</f>
        <v>0.02333333333</v>
      </c>
      <c r="F6" s="13">
        <f>SUM(F2:F5)</f>
        <v>3278.787879</v>
      </c>
      <c r="G6" s="13">
        <f t="shared" si="3"/>
        <v>819.6969697</v>
      </c>
      <c r="H6" s="15">
        <f>G6*0.12</f>
        <v>98.36363636</v>
      </c>
      <c r="I6" s="13">
        <f t="shared" ref="I6:J6" si="8">SUM(I2:I5)</f>
        <v>214494.2045</v>
      </c>
      <c r="J6" s="38">
        <f t="shared" si="8"/>
        <v>30000</v>
      </c>
      <c r="K6" s="17">
        <f t="shared" si="6"/>
        <v>13.98639188</v>
      </c>
      <c r="L6" s="18"/>
      <c r="M6" s="39"/>
      <c r="N6" s="40"/>
    </row>
    <row r="8">
      <c r="A8" s="41" t="s">
        <v>20</v>
      </c>
      <c r="B8" s="42"/>
      <c r="C8" s="43"/>
    </row>
    <row r="9">
      <c r="A9" s="44"/>
      <c r="C9" s="45"/>
    </row>
    <row r="10">
      <c r="A10" s="46"/>
      <c r="B10" s="47"/>
      <c r="C10" s="48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8:C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6.86"/>
    <col customWidth="1" min="3" max="26" width="8.71"/>
  </cols>
  <sheetData>
    <row r="1">
      <c r="A1" s="49" t="s">
        <v>21</v>
      </c>
      <c r="B1" s="49" t="s">
        <v>22</v>
      </c>
    </row>
    <row r="2">
      <c r="A2" s="50">
        <v>1.0000001E7</v>
      </c>
      <c r="B2" s="51">
        <v>1149.0</v>
      </c>
    </row>
    <row r="3">
      <c r="A3" s="50">
        <v>1.0000002E7</v>
      </c>
      <c r="B3" s="51">
        <v>2039.0</v>
      </c>
    </row>
    <row r="4">
      <c r="A4" s="50">
        <v>1.0000003E7</v>
      </c>
      <c r="B4" s="51">
        <v>1927.0</v>
      </c>
    </row>
    <row r="5">
      <c r="A5" s="50">
        <v>1.0000004E7</v>
      </c>
      <c r="B5" s="51">
        <v>1863.0</v>
      </c>
    </row>
    <row r="6">
      <c r="A6" s="52"/>
      <c r="B6" s="53">
        <f>AVERAGE(B2:B5)</f>
        <v>1744.5</v>
      </c>
    </row>
    <row r="7">
      <c r="A7" s="54"/>
      <c r="B7" s="54"/>
    </row>
    <row r="8">
      <c r="A8" s="54"/>
      <c r="B8" s="54"/>
    </row>
    <row r="21" ht="15.75" customHeight="1"/>
    <row r="22" ht="15.75" customHeight="1">
      <c r="F22" s="55" t="s">
        <v>23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J31" s="55" t="s">
        <v>23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