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Wildberries\Wildberries\12_ФИНАЛЬНАЯ_РАБОТА\"/>
    </mc:Choice>
  </mc:AlternateContent>
  <xr:revisionPtr revIDLastSave="0" documentId="13_ncr:1_{2D1BF44A-A0A0-43A6-9219-9A119B8B2362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Советы по заполнению таблицы." sheetId="1" r:id="rId1"/>
    <sheet name="WB" sheetId="2" r:id="rId2"/>
    <sheet name="WB (пример)" sheetId="3" r:id="rId3"/>
    <sheet name="Примеры товаров" sheetId="4" r:id="rId4"/>
  </sheets>
  <calcPr calcId="191029"/>
</workbook>
</file>

<file path=xl/calcChain.xml><?xml version="1.0" encoding="utf-8"?>
<calcChain xmlns="http://schemas.openxmlformats.org/spreadsheetml/2006/main">
  <c r="AQ16" i="3" l="1"/>
  <c r="AP16" i="3"/>
  <c r="AK16" i="3"/>
  <c r="I16" i="3" s="1"/>
  <c r="AJ16" i="3"/>
  <c r="AT16" i="3" s="1"/>
  <c r="AI16" i="3"/>
  <c r="AH16" i="3"/>
  <c r="AG16" i="3"/>
  <c r="AF16" i="3"/>
  <c r="AD16" i="3"/>
  <c r="X16" i="3"/>
  <c r="T16" i="3"/>
  <c r="Q16" i="3"/>
  <c r="O16" i="3"/>
  <c r="N16" i="3"/>
  <c r="M16" i="3"/>
  <c r="L16" i="3"/>
  <c r="K16" i="3"/>
  <c r="J16" i="3"/>
  <c r="H16" i="3"/>
  <c r="D16" i="3"/>
  <c r="AT15" i="3"/>
  <c r="AR15" i="3"/>
  <c r="AS15" i="3" s="1"/>
  <c r="AQ15" i="3"/>
  <c r="AP15" i="3"/>
  <c r="AK15" i="3"/>
  <c r="AJ15" i="3"/>
  <c r="AI15" i="3"/>
  <c r="AH15" i="3"/>
  <c r="AG15" i="3"/>
  <c r="AF15" i="3"/>
  <c r="AD15" i="3"/>
  <c r="X15" i="3"/>
  <c r="T15" i="3"/>
  <c r="Q15" i="3"/>
  <c r="O15" i="3"/>
  <c r="N15" i="3"/>
  <c r="M15" i="3"/>
  <c r="L15" i="3"/>
  <c r="K15" i="3"/>
  <c r="J15" i="3"/>
  <c r="I15" i="3"/>
  <c r="H15" i="3"/>
  <c r="G15" i="3"/>
  <c r="D15" i="3"/>
  <c r="AQ14" i="3"/>
  <c r="AP14" i="3"/>
  <c r="AK14" i="3"/>
  <c r="I14" i="3" s="1"/>
  <c r="AJ14" i="3"/>
  <c r="AT14" i="3" s="1"/>
  <c r="AI14" i="3"/>
  <c r="AH14" i="3"/>
  <c r="AG14" i="3"/>
  <c r="AF14" i="3"/>
  <c r="AD14" i="3"/>
  <c r="X14" i="3"/>
  <c r="T14" i="3"/>
  <c r="Q14" i="3"/>
  <c r="O14" i="3"/>
  <c r="N14" i="3"/>
  <c r="M14" i="3"/>
  <c r="L14" i="3"/>
  <c r="K14" i="3"/>
  <c r="J14" i="3"/>
  <c r="H14" i="3"/>
  <c r="D14" i="3"/>
  <c r="AR13" i="3"/>
  <c r="AS13" i="3" s="1"/>
  <c r="AQ13" i="3"/>
  <c r="AP13" i="3"/>
  <c r="AT13" i="3" s="1"/>
  <c r="AK13" i="3"/>
  <c r="I13" i="3" s="1"/>
  <c r="AJ13" i="3"/>
  <c r="AI13" i="3"/>
  <c r="AH13" i="3"/>
  <c r="AG13" i="3"/>
  <c r="AF13" i="3"/>
  <c r="AD13" i="3"/>
  <c r="X13" i="3"/>
  <c r="T13" i="3"/>
  <c r="Q13" i="3"/>
  <c r="O13" i="3"/>
  <c r="N13" i="3"/>
  <c r="M13" i="3"/>
  <c r="L13" i="3"/>
  <c r="K13" i="3"/>
  <c r="J13" i="3"/>
  <c r="H13" i="3"/>
  <c r="G13" i="3"/>
  <c r="D13" i="3"/>
  <c r="AT12" i="3"/>
  <c r="AQ12" i="3"/>
  <c r="AP12" i="3"/>
  <c r="AK12" i="3"/>
  <c r="I12" i="3" s="1"/>
  <c r="AJ12" i="3"/>
  <c r="AR12" i="3" s="1"/>
  <c r="AS12" i="3" s="1"/>
  <c r="AI12" i="3"/>
  <c r="AH12" i="3"/>
  <c r="AG12" i="3"/>
  <c r="AF12" i="3"/>
  <c r="AD12" i="3"/>
  <c r="X12" i="3"/>
  <c r="T12" i="3"/>
  <c r="Q12" i="3"/>
  <c r="O12" i="3"/>
  <c r="N12" i="3"/>
  <c r="M12" i="3"/>
  <c r="L12" i="3"/>
  <c r="K12" i="3"/>
  <c r="J12" i="3"/>
  <c r="H12" i="3"/>
  <c r="D12" i="3"/>
  <c r="AT11" i="3"/>
  <c r="AR11" i="3"/>
  <c r="AS11" i="3" s="1"/>
  <c r="AQ11" i="3"/>
  <c r="AP11" i="3"/>
  <c r="AK11" i="3"/>
  <c r="AJ11" i="3"/>
  <c r="AI11" i="3"/>
  <c r="AH11" i="3"/>
  <c r="AG11" i="3"/>
  <c r="AF11" i="3"/>
  <c r="AD11" i="3"/>
  <c r="X11" i="3"/>
  <c r="T11" i="3"/>
  <c r="Q11" i="3"/>
  <c r="O11" i="3"/>
  <c r="N11" i="3"/>
  <c r="M11" i="3"/>
  <c r="L11" i="3"/>
  <c r="K11" i="3"/>
  <c r="J11" i="3"/>
  <c r="I11" i="3"/>
  <c r="H11" i="3"/>
  <c r="G11" i="3"/>
  <c r="D11" i="3"/>
  <c r="AQ10" i="3"/>
  <c r="AP10" i="3"/>
  <c r="AK10" i="3"/>
  <c r="I10" i="3" s="1"/>
  <c r="AJ10" i="3"/>
  <c r="AT10" i="3" s="1"/>
  <c r="AI10" i="3"/>
  <c r="AH10" i="3"/>
  <c r="AG10" i="3"/>
  <c r="AF10" i="3"/>
  <c r="AD10" i="3"/>
  <c r="X10" i="3"/>
  <c r="T10" i="3"/>
  <c r="Q10" i="3"/>
  <c r="O10" i="3"/>
  <c r="N10" i="3"/>
  <c r="M10" i="3"/>
  <c r="L10" i="3"/>
  <c r="K10" i="3"/>
  <c r="J10" i="3"/>
  <c r="H10" i="3"/>
  <c r="D10" i="3"/>
  <c r="AR9" i="3"/>
  <c r="AS9" i="3" s="1"/>
  <c r="AQ9" i="3"/>
  <c r="AP9" i="3"/>
  <c r="AT9" i="3" s="1"/>
  <c r="AK9" i="3"/>
  <c r="I9" i="3" s="1"/>
  <c r="AJ9" i="3"/>
  <c r="AI9" i="3"/>
  <c r="AH9" i="3"/>
  <c r="AG9" i="3"/>
  <c r="AF9" i="3"/>
  <c r="AD9" i="3"/>
  <c r="X9" i="3"/>
  <c r="T9" i="3"/>
  <c r="Q9" i="3"/>
  <c r="O9" i="3"/>
  <c r="N9" i="3"/>
  <c r="M9" i="3"/>
  <c r="L9" i="3"/>
  <c r="K9" i="3"/>
  <c r="J9" i="3"/>
  <c r="H9" i="3"/>
  <c r="G9" i="3"/>
  <c r="D9" i="3"/>
  <c r="AT8" i="3"/>
  <c r="AQ8" i="3"/>
  <c r="AP8" i="3"/>
  <c r="AK8" i="3"/>
  <c r="I8" i="3" s="1"/>
  <c r="AJ8" i="3"/>
  <c r="AR8" i="3" s="1"/>
  <c r="AS8" i="3" s="1"/>
  <c r="AI8" i="3"/>
  <c r="AH8" i="3"/>
  <c r="AG8" i="3"/>
  <c r="AF8" i="3"/>
  <c r="AD8" i="3"/>
  <c r="X8" i="3"/>
  <c r="T8" i="3"/>
  <c r="Q8" i="3"/>
  <c r="O8" i="3"/>
  <c r="N8" i="3"/>
  <c r="M8" i="3"/>
  <c r="L8" i="3"/>
  <c r="K8" i="3"/>
  <c r="J8" i="3"/>
  <c r="H8" i="3"/>
  <c r="D8" i="3"/>
  <c r="AT7" i="3"/>
  <c r="AR7" i="3"/>
  <c r="AS7" i="3" s="1"/>
  <c r="AQ7" i="3"/>
  <c r="AP7" i="3"/>
  <c r="AK7" i="3"/>
  <c r="AJ7" i="3"/>
  <c r="AI7" i="3"/>
  <c r="AH7" i="3"/>
  <c r="AG7" i="3"/>
  <c r="AF7" i="3"/>
  <c r="AD7" i="3"/>
  <c r="X7" i="3"/>
  <c r="T7" i="3"/>
  <c r="Q7" i="3"/>
  <c r="O7" i="3"/>
  <c r="N7" i="3"/>
  <c r="M7" i="3"/>
  <c r="L7" i="3"/>
  <c r="K7" i="3"/>
  <c r="J7" i="3"/>
  <c r="I7" i="3"/>
  <c r="H7" i="3"/>
  <c r="G7" i="3"/>
  <c r="D7" i="3"/>
  <c r="AQ6" i="3"/>
  <c r="AP6" i="3"/>
  <c r="AK6" i="3"/>
  <c r="I6" i="3" s="1"/>
  <c r="AJ6" i="3"/>
  <c r="AT6" i="3" s="1"/>
  <c r="AI6" i="3"/>
  <c r="AH6" i="3"/>
  <c r="AG6" i="3"/>
  <c r="AF6" i="3"/>
  <c r="AD6" i="3"/>
  <c r="X6" i="3"/>
  <c r="T6" i="3"/>
  <c r="Q6" i="3"/>
  <c r="O6" i="3"/>
  <c r="N6" i="3"/>
  <c r="M6" i="3"/>
  <c r="L6" i="3"/>
  <c r="K6" i="3"/>
  <c r="J6" i="3"/>
  <c r="H6" i="3"/>
  <c r="D6" i="3"/>
  <c r="AR5" i="3"/>
  <c r="AS5" i="3" s="1"/>
  <c r="AQ5" i="3"/>
  <c r="AP5" i="3"/>
  <c r="AT5" i="3" s="1"/>
  <c r="AK5" i="3"/>
  <c r="I5" i="3" s="1"/>
  <c r="AJ5" i="3"/>
  <c r="AI5" i="3"/>
  <c r="AH5" i="3"/>
  <c r="AG5" i="3"/>
  <c r="AF5" i="3"/>
  <c r="AD5" i="3"/>
  <c r="X5" i="3"/>
  <c r="T5" i="3"/>
  <c r="Q5" i="3"/>
  <c r="O5" i="3"/>
  <c r="N5" i="3"/>
  <c r="M5" i="3"/>
  <c r="L5" i="3"/>
  <c r="K5" i="3"/>
  <c r="J5" i="3"/>
  <c r="H5" i="3"/>
  <c r="G5" i="3"/>
  <c r="D5" i="3"/>
  <c r="AQ4" i="3"/>
  <c r="AP4" i="3"/>
  <c r="X4" i="3"/>
  <c r="T4" i="3"/>
  <c r="M4" i="3"/>
  <c r="J4" i="3"/>
  <c r="K4" i="3" s="1"/>
  <c r="L4" i="3" s="1"/>
  <c r="D4" i="3"/>
  <c r="AT16" i="2"/>
  <c r="AR16" i="2"/>
  <c r="AS16" i="2" s="1"/>
  <c r="AQ16" i="2"/>
  <c r="AP16" i="2"/>
  <c r="AK16" i="2"/>
  <c r="AJ16" i="2"/>
  <c r="AI16" i="2"/>
  <c r="AH16" i="2"/>
  <c r="AG16" i="2"/>
  <c r="AF16" i="2"/>
  <c r="AD16" i="2"/>
  <c r="X16" i="2"/>
  <c r="T16" i="2"/>
  <c r="Q16" i="2"/>
  <c r="O16" i="2"/>
  <c r="N16" i="2"/>
  <c r="M16" i="2"/>
  <c r="L16" i="2"/>
  <c r="K16" i="2"/>
  <c r="J16" i="2"/>
  <c r="I16" i="2"/>
  <c r="H16" i="2"/>
  <c r="G16" i="2"/>
  <c r="D16" i="2"/>
  <c r="AQ15" i="2"/>
  <c r="AP15" i="2"/>
  <c r="AK15" i="2"/>
  <c r="I15" i="2" s="1"/>
  <c r="AJ15" i="2"/>
  <c r="AT15" i="2" s="1"/>
  <c r="AI15" i="2"/>
  <c r="AH15" i="2"/>
  <c r="AG15" i="2"/>
  <c r="AF15" i="2"/>
  <c r="AD15" i="2"/>
  <c r="X15" i="2"/>
  <c r="T15" i="2"/>
  <c r="Q15" i="2"/>
  <c r="O15" i="2"/>
  <c r="N15" i="2"/>
  <c r="M15" i="2"/>
  <c r="L15" i="2"/>
  <c r="K15" i="2"/>
  <c r="J15" i="2"/>
  <c r="H15" i="2"/>
  <c r="D15" i="2"/>
  <c r="AR14" i="2"/>
  <c r="AS14" i="2" s="1"/>
  <c r="AQ14" i="2"/>
  <c r="AP14" i="2"/>
  <c r="AT14" i="2" s="1"/>
  <c r="AK14" i="2"/>
  <c r="I14" i="2" s="1"/>
  <c r="AJ14" i="2"/>
  <c r="AI14" i="2"/>
  <c r="AH14" i="2"/>
  <c r="AG14" i="2"/>
  <c r="AF14" i="2"/>
  <c r="AD14" i="2"/>
  <c r="X14" i="2"/>
  <c r="T14" i="2"/>
  <c r="Q14" i="2"/>
  <c r="O14" i="2"/>
  <c r="N14" i="2"/>
  <c r="M14" i="2"/>
  <c r="L14" i="2"/>
  <c r="K14" i="2"/>
  <c r="J14" i="2"/>
  <c r="H14" i="2"/>
  <c r="G14" i="2"/>
  <c r="D14" i="2"/>
  <c r="AT13" i="2"/>
  <c r="AQ13" i="2"/>
  <c r="AP13" i="2"/>
  <c r="AK13" i="2"/>
  <c r="I13" i="2" s="1"/>
  <c r="AJ13" i="2"/>
  <c r="AR13" i="2" s="1"/>
  <c r="AS13" i="2" s="1"/>
  <c r="AI13" i="2"/>
  <c r="AH13" i="2"/>
  <c r="AG13" i="2"/>
  <c r="AF13" i="2"/>
  <c r="AD13" i="2"/>
  <c r="X13" i="2"/>
  <c r="T13" i="2"/>
  <c r="Q13" i="2"/>
  <c r="O13" i="2"/>
  <c r="N13" i="2"/>
  <c r="M13" i="2"/>
  <c r="L13" i="2"/>
  <c r="K13" i="2"/>
  <c r="J13" i="2"/>
  <c r="H13" i="2"/>
  <c r="D13" i="2"/>
  <c r="AT12" i="2"/>
  <c r="AR12" i="2"/>
  <c r="AS12" i="2" s="1"/>
  <c r="AQ12" i="2"/>
  <c r="AP12" i="2"/>
  <c r="AK12" i="2"/>
  <c r="AJ12" i="2"/>
  <c r="AI12" i="2"/>
  <c r="AH12" i="2"/>
  <c r="AG12" i="2"/>
  <c r="AF12" i="2"/>
  <c r="AD12" i="2"/>
  <c r="X12" i="2"/>
  <c r="T12" i="2"/>
  <c r="Q12" i="2"/>
  <c r="O12" i="2"/>
  <c r="N12" i="2"/>
  <c r="M12" i="2"/>
  <c r="L12" i="2"/>
  <c r="K12" i="2"/>
  <c r="J12" i="2"/>
  <c r="I12" i="2"/>
  <c r="H12" i="2"/>
  <c r="G12" i="2"/>
  <c r="D12" i="2"/>
  <c r="AQ11" i="2"/>
  <c r="AP11" i="2"/>
  <c r="AK11" i="2"/>
  <c r="I11" i="2" s="1"/>
  <c r="AJ11" i="2"/>
  <c r="AT11" i="2" s="1"/>
  <c r="AI11" i="2"/>
  <c r="AH11" i="2"/>
  <c r="AG11" i="2"/>
  <c r="AF11" i="2"/>
  <c r="AD11" i="2"/>
  <c r="X11" i="2"/>
  <c r="T11" i="2"/>
  <c r="Q11" i="2"/>
  <c r="O11" i="2"/>
  <c r="N11" i="2"/>
  <c r="M11" i="2"/>
  <c r="L11" i="2"/>
  <c r="K11" i="2"/>
  <c r="J11" i="2"/>
  <c r="H11" i="2"/>
  <c r="D11" i="2"/>
  <c r="AR10" i="2"/>
  <c r="AS10" i="2" s="1"/>
  <c r="AQ10" i="2"/>
  <c r="AP10" i="2"/>
  <c r="AT10" i="2" s="1"/>
  <c r="AK10" i="2"/>
  <c r="I10" i="2" s="1"/>
  <c r="AJ10" i="2"/>
  <c r="AI10" i="2"/>
  <c r="AH10" i="2"/>
  <c r="AG10" i="2"/>
  <c r="AF10" i="2"/>
  <c r="AD10" i="2"/>
  <c r="X10" i="2"/>
  <c r="T10" i="2"/>
  <c r="Q10" i="2"/>
  <c r="O10" i="2"/>
  <c r="N10" i="2"/>
  <c r="M10" i="2"/>
  <c r="L10" i="2"/>
  <c r="K10" i="2"/>
  <c r="J10" i="2"/>
  <c r="H10" i="2"/>
  <c r="G10" i="2"/>
  <c r="D10" i="2"/>
  <c r="AT9" i="2"/>
  <c r="AQ9" i="2"/>
  <c r="AP9" i="2"/>
  <c r="AK9" i="2"/>
  <c r="I9" i="2" s="1"/>
  <c r="AJ9" i="2"/>
  <c r="AR9" i="2" s="1"/>
  <c r="AS9" i="2" s="1"/>
  <c r="AI9" i="2"/>
  <c r="AH9" i="2"/>
  <c r="AG9" i="2"/>
  <c r="AF9" i="2"/>
  <c r="AD9" i="2"/>
  <c r="X9" i="2"/>
  <c r="T9" i="2"/>
  <c r="Q9" i="2"/>
  <c r="O9" i="2"/>
  <c r="N9" i="2"/>
  <c r="M9" i="2"/>
  <c r="L9" i="2"/>
  <c r="K9" i="2"/>
  <c r="J9" i="2"/>
  <c r="H9" i="2"/>
  <c r="D9" i="2"/>
  <c r="AT8" i="2"/>
  <c r="AR8" i="2"/>
  <c r="AS8" i="2" s="1"/>
  <c r="AQ8" i="2"/>
  <c r="AP8" i="2"/>
  <c r="AK8" i="2"/>
  <c r="AJ8" i="2"/>
  <c r="AI8" i="2"/>
  <c r="AH8" i="2"/>
  <c r="AG8" i="2"/>
  <c r="AF8" i="2"/>
  <c r="AD8" i="2"/>
  <c r="X8" i="2"/>
  <c r="T8" i="2"/>
  <c r="Q8" i="2"/>
  <c r="O8" i="2"/>
  <c r="N8" i="2"/>
  <c r="M8" i="2"/>
  <c r="L8" i="2"/>
  <c r="K8" i="2"/>
  <c r="J8" i="2"/>
  <c r="I8" i="2"/>
  <c r="H8" i="2"/>
  <c r="G8" i="2"/>
  <c r="D8" i="2"/>
  <c r="AQ7" i="2"/>
  <c r="AP7" i="2"/>
  <c r="AK7" i="2"/>
  <c r="I7" i="2" s="1"/>
  <c r="AJ7" i="2"/>
  <c r="AT7" i="2" s="1"/>
  <c r="AI7" i="2"/>
  <c r="AH7" i="2"/>
  <c r="AG7" i="2"/>
  <c r="AF7" i="2"/>
  <c r="AD7" i="2"/>
  <c r="X7" i="2"/>
  <c r="T7" i="2"/>
  <c r="Q7" i="2"/>
  <c r="O7" i="2"/>
  <c r="N7" i="2"/>
  <c r="M7" i="2"/>
  <c r="L7" i="2"/>
  <c r="K7" i="2"/>
  <c r="J7" i="2"/>
  <c r="H7" i="2"/>
  <c r="D7" i="2"/>
  <c r="AR6" i="2"/>
  <c r="AS6" i="2" s="1"/>
  <c r="AQ6" i="2"/>
  <c r="AP6" i="2"/>
  <c r="AT6" i="2" s="1"/>
  <c r="AK6" i="2"/>
  <c r="I6" i="2" s="1"/>
  <c r="AJ6" i="2"/>
  <c r="AI6" i="2"/>
  <c r="AH6" i="2"/>
  <c r="AG6" i="2"/>
  <c r="AF6" i="2"/>
  <c r="AD6" i="2"/>
  <c r="X6" i="2"/>
  <c r="T6" i="2"/>
  <c r="Q6" i="2"/>
  <c r="O6" i="2"/>
  <c r="N6" i="2"/>
  <c r="M6" i="2"/>
  <c r="L6" i="2"/>
  <c r="K6" i="2"/>
  <c r="J6" i="2"/>
  <c r="H6" i="2"/>
  <c r="G6" i="2"/>
  <c r="D6" i="2"/>
  <c r="AT5" i="2"/>
  <c r="AQ5" i="2"/>
  <c r="AP5" i="2"/>
  <c r="AK5" i="2"/>
  <c r="I5" i="2" s="1"/>
  <c r="AJ5" i="2"/>
  <c r="AR5" i="2" s="1"/>
  <c r="AS5" i="2" s="1"/>
  <c r="AI5" i="2"/>
  <c r="AH5" i="2"/>
  <c r="AG5" i="2"/>
  <c r="AF5" i="2"/>
  <c r="AD5" i="2"/>
  <c r="X5" i="2"/>
  <c r="T5" i="2"/>
  <c r="Q5" i="2"/>
  <c r="O5" i="2"/>
  <c r="N5" i="2"/>
  <c r="M5" i="2"/>
  <c r="L5" i="2"/>
  <c r="K5" i="2"/>
  <c r="J5" i="2"/>
  <c r="H5" i="2"/>
  <c r="D5" i="2"/>
  <c r="AT4" i="2"/>
  <c r="AR4" i="2"/>
  <c r="AS4" i="2" s="1"/>
  <c r="AQ4" i="2"/>
  <c r="AP4" i="2"/>
  <c r="AK4" i="2"/>
  <c r="AJ4" i="2"/>
  <c r="AI4" i="2"/>
  <c r="AH4" i="2"/>
  <c r="AG4" i="2"/>
  <c r="AF4" i="2"/>
  <c r="AD4" i="2"/>
  <c r="X4" i="2"/>
  <c r="T4" i="2"/>
  <c r="Q4" i="2"/>
  <c r="O4" i="2"/>
  <c r="N4" i="2"/>
  <c r="M4" i="2"/>
  <c r="L4" i="2"/>
  <c r="K4" i="2"/>
  <c r="J4" i="2"/>
  <c r="I4" i="2"/>
  <c r="H4" i="2"/>
  <c r="G4" i="2"/>
  <c r="D4" i="2"/>
  <c r="N4" i="3" l="1"/>
  <c r="O4" i="3" s="1"/>
  <c r="G11" i="2"/>
  <c r="G6" i="3"/>
  <c r="G14" i="3"/>
  <c r="AR11" i="2"/>
  <c r="AS11" i="2" s="1"/>
  <c r="AR15" i="2"/>
  <c r="AS15" i="2" s="1"/>
  <c r="AR14" i="3"/>
  <c r="AS14" i="3" s="1"/>
  <c r="G7" i="2"/>
  <c r="G15" i="2"/>
  <c r="G10" i="3"/>
  <c r="AR7" i="2"/>
  <c r="AS7" i="2" s="1"/>
  <c r="AR6" i="3"/>
  <c r="AS6" i="3" s="1"/>
  <c r="AR10" i="3"/>
  <c r="AS10" i="3" s="1"/>
  <c r="G5" i="2"/>
  <c r="G9" i="2"/>
  <c r="G13" i="2"/>
  <c r="G8" i="3"/>
  <c r="G12" i="3"/>
  <c r="G16" i="3"/>
  <c r="AR16" i="3"/>
  <c r="AS16" i="3" s="1"/>
  <c r="AG4" i="3" l="1"/>
  <c r="AF4" i="3"/>
  <c r="Q4" i="3"/>
  <c r="AD4" i="3" s="1"/>
  <c r="AH4" i="3" s="1"/>
  <c r="AJ4" i="3" l="1"/>
  <c r="AI4" i="3"/>
  <c r="AR4" i="3" l="1"/>
  <c r="AS4" i="3" s="1"/>
  <c r="G4" i="3"/>
  <c r="H4" i="3" s="1"/>
  <c r="AK4" i="3"/>
  <c r="I4" i="3" s="1"/>
  <c r="AT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2" authorId="0" shapeId="0" xr:uid="{00000000-0006-0000-0100-000001000000}">
      <text>
        <r>
          <rPr>
            <sz val="10"/>
            <color rgb="FF000000"/>
            <rFont val="Arial"/>
            <scheme val="minor"/>
          </rPr>
          <t>Сколько в среднем товар хранится на WB</t>
        </r>
      </text>
    </comment>
    <comment ref="W2" authorId="0" shapeId="0" xr:uid="{00000000-0006-0000-0100-000002000000}">
      <text>
        <r>
          <rPr>
            <sz val="10"/>
            <color rgb="FF000000"/>
            <rFont val="Arial"/>
            <scheme val="minor"/>
          </rPr>
          <t>чем ближе к 100%, тем лучше</t>
        </r>
      </text>
    </comment>
    <comment ref="AB2" authorId="0" shapeId="0" xr:uid="{00000000-0006-0000-0100-000003000000}">
      <text>
        <r>
          <rPr>
            <sz val="10"/>
            <color rgb="FF000000"/>
            <rFont val="Arial"/>
            <scheme val="minor"/>
          </rPr>
          <t>Все расходы по сборке для отгрузки на маркетплейс за единицу товара:
- сборка товара
- стоимость коробов
- разгрузочно-погрузочные работы
- палетирование и консолидация</t>
        </r>
      </text>
    </comment>
    <comment ref="AC2" authorId="0" shapeId="0" xr:uid="{00000000-0006-0000-0100-000004000000}">
      <text>
        <r>
          <rPr>
            <sz val="10"/>
            <color rgb="FF000000"/>
            <rFont val="Arial"/>
            <scheme val="minor"/>
          </rPr>
          <t>Стоимость услуг по доставке товара на маркетплейс за единицу товара</t>
        </r>
      </text>
    </comment>
    <comment ref="AF2" authorId="0" shapeId="0" xr:uid="{00000000-0006-0000-0100-000005000000}">
      <text>
        <r>
          <rPr>
            <sz val="10"/>
            <color rgb="FF000000"/>
            <rFont val="Arial"/>
            <scheme val="minor"/>
          </rPr>
          <t>Цена которую увидит СПП</t>
        </r>
      </text>
    </comment>
    <comment ref="AH2" authorId="0" shapeId="0" xr:uid="{00000000-0006-0000-0100-000006000000}">
      <text>
        <r>
          <rPr>
            <sz val="10"/>
            <color rgb="FF000000"/>
            <rFont val="Arial"/>
            <scheme val="minor"/>
          </rPr>
          <t>это ваш доход до вычета налогов (с вычетом себестоимости товара)</t>
        </r>
      </text>
    </comment>
    <comment ref="AN2" authorId="0" shapeId="0" xr:uid="{00000000-0006-0000-0100-000007000000}">
      <text>
        <r>
          <rPr>
            <sz val="10"/>
            <color rgb="FF000000"/>
            <rFont val="Arial"/>
            <scheme val="minor"/>
          </rPr>
          <t>Логистическое плечо × 1,5 (лучше на 2)</t>
        </r>
      </text>
    </comment>
    <comment ref="AP2" authorId="0" shapeId="0" xr:uid="{00000000-0006-0000-0100-000008000000}">
      <text>
        <r>
          <rPr>
            <sz val="10"/>
            <color rgb="FF000000"/>
            <rFont val="Arial"/>
            <scheme val="minor"/>
          </rPr>
          <t>Оборотные средства для обеспечения стабильного складского остатка</t>
        </r>
      </text>
    </comment>
    <comment ref="AQ2" authorId="0" shapeId="0" xr:uid="{00000000-0006-0000-0100-000009000000}">
      <text>
        <r>
          <rPr>
            <sz val="10"/>
            <color rgb="FF000000"/>
            <rFont val="Arial"/>
            <scheme val="minor"/>
          </rPr>
          <t>Ожидаемый оборот продаж</t>
        </r>
      </text>
    </comment>
    <comment ref="AR2" authorId="0" shapeId="0" xr:uid="{00000000-0006-0000-0100-00000A000000}">
      <text>
        <r>
          <rPr>
            <sz val="10"/>
            <color rgb="FF000000"/>
            <rFont val="Arial"/>
            <scheme val="minor"/>
          </rPr>
          <t>Сколько вы будете зарабатывать в месяц на этом товаре при текущей экономике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2" authorId="0" shapeId="0" xr:uid="{00000000-0006-0000-0200-000001000000}">
      <text>
        <r>
          <rPr>
            <sz val="10"/>
            <color rgb="FF000000"/>
            <rFont val="Arial"/>
            <scheme val="minor"/>
          </rPr>
          <t>Сколько в среднем товар хранится на WB</t>
        </r>
      </text>
    </comment>
    <comment ref="W2" authorId="0" shapeId="0" xr:uid="{00000000-0006-0000-0200-000002000000}">
      <text>
        <r>
          <rPr>
            <sz val="10"/>
            <color rgb="FF000000"/>
            <rFont val="Arial"/>
            <scheme val="minor"/>
          </rPr>
          <t>чем ближе к 100% тем лучше</t>
        </r>
      </text>
    </comment>
    <comment ref="AB2" authorId="0" shapeId="0" xr:uid="{00000000-0006-0000-0200-000003000000}">
      <text>
        <r>
          <rPr>
            <sz val="10"/>
            <color rgb="FF000000"/>
            <rFont val="Arial"/>
            <scheme val="minor"/>
          </rPr>
          <t>Все расходы по сборке для отгрузки на маркетплейс за единицу товара:
- сборка товара
- стоимость коробов
- разгрузочно-погрузочные работы
- палетирование и консолидация</t>
        </r>
      </text>
    </comment>
    <comment ref="AC2" authorId="0" shapeId="0" xr:uid="{00000000-0006-0000-0200-000004000000}">
      <text>
        <r>
          <rPr>
            <sz val="10"/>
            <color rgb="FF000000"/>
            <rFont val="Arial"/>
            <scheme val="minor"/>
          </rPr>
          <t>Стоимость услуг по доставке товара на маркетплейс за единицу товара</t>
        </r>
      </text>
    </comment>
    <comment ref="AF2" authorId="0" shapeId="0" xr:uid="{00000000-0006-0000-0200-000005000000}">
      <text>
        <r>
          <rPr>
            <sz val="10"/>
            <color rgb="FF000000"/>
            <rFont val="Arial"/>
            <scheme val="minor"/>
          </rPr>
          <t>Цена которую увидит СПП</t>
        </r>
      </text>
    </comment>
    <comment ref="AH2" authorId="0" shapeId="0" xr:uid="{00000000-0006-0000-0200-000006000000}">
      <text>
        <r>
          <rPr>
            <sz val="10"/>
            <color rgb="FF000000"/>
            <rFont val="Arial"/>
            <scheme val="minor"/>
          </rPr>
          <t>это ваш доход до вычета налогов (с вычетом себестоимости товара)</t>
        </r>
      </text>
    </comment>
    <comment ref="AN2" authorId="0" shapeId="0" xr:uid="{00000000-0006-0000-0200-000007000000}">
      <text>
        <r>
          <rPr>
            <sz val="10"/>
            <color rgb="FF000000"/>
            <rFont val="Arial"/>
            <scheme val="minor"/>
          </rPr>
          <t>Логистическое плечо * 1,5 (лучше на 2)</t>
        </r>
      </text>
    </comment>
    <comment ref="AP2" authorId="0" shapeId="0" xr:uid="{00000000-0006-0000-0200-000008000000}">
      <text>
        <r>
          <rPr>
            <sz val="10"/>
            <color rgb="FF000000"/>
            <rFont val="Arial"/>
            <scheme val="minor"/>
          </rPr>
          <t>Оборотные средства для обеспечения стабильного складского остатка</t>
        </r>
      </text>
    </comment>
    <comment ref="AQ2" authorId="0" shapeId="0" xr:uid="{00000000-0006-0000-0200-000009000000}">
      <text>
        <r>
          <rPr>
            <sz val="10"/>
            <color rgb="FF000000"/>
            <rFont val="Arial"/>
            <scheme val="minor"/>
          </rPr>
          <t>Ожидаемый оборот продаж</t>
        </r>
      </text>
    </comment>
    <comment ref="AR2" authorId="0" shapeId="0" xr:uid="{00000000-0006-0000-0200-00000A000000}">
      <text>
        <r>
          <rPr>
            <sz val="10"/>
            <color rgb="FF000000"/>
            <rFont val="Arial"/>
            <scheme val="minor"/>
          </rPr>
          <t>При текущей экономике, сколько вы будете зарабатывать в месяц на этом товаре</t>
        </r>
      </text>
    </comment>
  </commentList>
</comments>
</file>

<file path=xl/sharedStrings.xml><?xml version="1.0" encoding="utf-8"?>
<sst xmlns="http://schemas.openxmlformats.org/spreadsheetml/2006/main" count="118" uniqueCount="68">
  <si>
    <t>Столбец A: введите название товара, которое отличало бы его от другого похожего товара.</t>
  </si>
  <si>
    <t>Столбец B: введите себестоимость товара.</t>
  </si>
  <si>
    <t>Столбец C: введите цену планируемой продажи (вы можете посмотреть похожие товары на Wildberries и поставить аналогичную цену).</t>
  </si>
  <si>
    <t>Столбцы E: введите скидку. Это значение нужно только для расчёта цены без скидки (столбец D), которую необходимо будет установить на Wildberries.</t>
  </si>
  <si>
    <t>Столбец P: укажите % комиссии на товар. Его можно взять из раздела «Аналитика» на вкладке «Комиссия, логистика и хранение».</t>
  </si>
  <si>
    <t>Столбец R: укажите цену за одни сутки хранения из таблицы «Комиссия, логистика и хранение».</t>
  </si>
  <si>
    <t>Столбец S: укажите среднее время хранения товара на складе Wildberries за сутки (если не знаете какое, укажите 25 суток).</t>
  </si>
  <si>
    <t>Столбец U: укажите стоимость приёмки, если она стала платной.</t>
  </si>
  <si>
    <t>Столбец V: укажите тариф доставки до покупателя (стоимость логистики)  из таблицы «Комиссия, логистика и хранение».</t>
  </si>
  <si>
    <t>Столбец W: укажите конверсию в выкуп. Если для вашего товара необходима примерка, то укажите 60%. Если примерка не требуется, то — 80%.</t>
  </si>
  <si>
    <t>Столбец Y: рассчитайте стоимость логистики до вашего склада или фулфилмента. Если ещё нет своего склада, то можете взять данные из примера.</t>
  </si>
  <si>
    <t>Столбец Z: рассчитайте стоимость приёмки товара на вашем складе или фулфилменте. Если ещё нет своего склада, то можете взять данные из примера.</t>
  </si>
  <si>
    <t>Столбец AA: рассчитайте стоимость маркировки товара на вашем складе или фулфилменте. Если ещё нет своего склада, то можете взять данные из примера.</t>
  </si>
  <si>
    <t>Столбец AB: рассчитайте стоимость сборки товара на вашем складе или фулфилменте. Если ещё нет своего склада, то можете взять данные из примера.</t>
  </si>
  <si>
    <t>Столбец AC: рассчитайте стоимость доставки одной единицы товара до маркетплейса. Если ещё не делали поставок, то можете взять данные из примера.</t>
  </si>
  <si>
    <t>Столбец AM: на основании конкурентов, возьмите средние продажи ТОП10, это будет ваш прогноз продаж в случае попадания в ТОП10 поисковой выдачи</t>
  </si>
  <si>
    <t>Столбец AN: рекомендую устанавливать</t>
  </si>
  <si>
    <t>Неснижаемый остаток, дней = “Время от момента когда вы решили покупать до момента, когда товар пришел на ваш склад” * 2</t>
  </si>
  <si>
    <t>Столбец AO: минимальная партия, дней (MOQ) - минимальная партия которую можно купить у поставщика рассчитанная в днях (те если средние продажи равны 10 шт. в день и поставщик просит партию в 100 шт, то устанавливаем в этом поле 10). При работе с Китаем обычно это поле равно 60.</t>
  </si>
  <si>
    <t>Название</t>
  </si>
  <si>
    <t xml:space="preserve">Себестоимость, руб. </t>
  </si>
  <si>
    <t>Цена продажи, руб.</t>
  </si>
  <si>
    <t xml:space="preserve">Цена до скидок (факт), руб. </t>
  </si>
  <si>
    <t>Скидка, %</t>
  </si>
  <si>
    <t>Промокод, %</t>
  </si>
  <si>
    <t>Прибыль, руб.</t>
  </si>
  <si>
    <t>ROI товаров, %</t>
  </si>
  <si>
    <t>Прибыль, %</t>
  </si>
  <si>
    <t>Скидка</t>
  </si>
  <si>
    <t>Цена со скидкой, руб.</t>
  </si>
  <si>
    <t>Промокод</t>
  </si>
  <si>
    <t>Цена WB (после скидок), руб.</t>
  </si>
  <si>
    <t>Комиссия WB, %</t>
  </si>
  <si>
    <t>Комиссия WB, руб.</t>
  </si>
  <si>
    <t>Цена за одни сутки хранения, руб.</t>
  </si>
  <si>
    <t>Среднее время хранения, сутки</t>
  </si>
  <si>
    <t>Хранение в среднем на единицу, руб.</t>
  </si>
  <si>
    <t>Приёмка на WB, руб.</t>
  </si>
  <si>
    <t xml:space="preserve">Тариф доставки до покупателя, руб. </t>
  </si>
  <si>
    <t>CV в покупку, %</t>
  </si>
  <si>
    <t>Доставка до покупателя, руб.</t>
  </si>
  <si>
    <t>Доставка до ФФ/склада, руб.</t>
  </si>
  <si>
    <t>Приёмка товара на ФФ/складе, руб.</t>
  </si>
  <si>
    <t xml:space="preserve">Маркировка товара на ФФ/складе, руб. </t>
  </si>
  <si>
    <t>Сборка для отгрузки на МП, руб.</t>
  </si>
  <si>
    <t>Доставка до МП, руб.</t>
  </si>
  <si>
    <t>Себестоимость со всеми расходами, руб.</t>
  </si>
  <si>
    <t>СПП, %</t>
  </si>
  <si>
    <t>Цена с СПП, руб.</t>
  </si>
  <si>
    <t>УСН 6%, руб.</t>
  </si>
  <si>
    <t>Маржа, руб.</t>
  </si>
  <si>
    <t>Маржа, %</t>
  </si>
  <si>
    <t>Продаж в день, шт.</t>
  </si>
  <si>
    <t>Неснижаемый остаток, дней</t>
  </si>
  <si>
    <t>Минимальная партия, дней (MOQ)</t>
  </si>
  <si>
    <t>Оборотные средства, руб.</t>
  </si>
  <si>
    <t>Ожидаемый оборот, руб.</t>
  </si>
  <si>
    <t>Ожидаемая прибыль, руб./мес.</t>
  </si>
  <si>
    <t>ROI годовых, %</t>
  </si>
  <si>
    <t>ROI месяц, %</t>
  </si>
  <si>
    <t>Выводы по unit-экономике</t>
  </si>
  <si>
    <t>is copy</t>
  </si>
  <si>
    <t>Себестоимость, руб.</t>
  </si>
  <si>
    <t xml:space="preserve">Хранение в среднем на единицу, руб. </t>
  </si>
  <si>
    <t>Тариф доставки до покупателя, руб.</t>
  </si>
  <si>
    <t>Ланч-бокс</t>
  </si>
  <si>
    <t>Салфетки для авто</t>
  </si>
  <si>
    <t>Чехол для телефона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</si>
</sst>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р.-419]#,##0"/>
    <numFmt numFmtId="165" formatCode="#,##0[$ ₽]"/>
    <numFmt numFmtId="166" formatCode="#,##0.00[$ ₽]"/>
    <numFmt numFmtId="167" formatCode="#,##0;\(#,##0\)"/>
  </numFmts>
  <fonts count="18" x14ac:knownFonts="1">
    <font>
      <sz val="10"/>
      <color rgb="FF000000"/>
      <name val="Arial"/>
      <scheme val="minor"/>
    </font>
    <font>
      <sz val="11"/>
      <color rgb="FF000000"/>
      <name val="Arial"/>
    </font>
    <font>
      <b/>
      <sz val="10"/>
      <color rgb="FF434343"/>
      <name val="Arial"/>
      <scheme val="minor"/>
    </font>
    <font>
      <b/>
      <strike/>
      <sz val="10"/>
      <color rgb="FF434343"/>
      <name val="Arial"/>
      <scheme val="minor"/>
    </font>
    <font>
      <b/>
      <sz val="10"/>
      <color rgb="FFF3F3F3"/>
      <name val="Arial"/>
      <scheme val="minor"/>
    </font>
    <font>
      <sz val="10"/>
      <color theme="1"/>
      <name val="Arial"/>
      <scheme val="minor"/>
    </font>
    <font>
      <b/>
      <sz val="9"/>
      <color rgb="FF434343"/>
      <name val="Arial"/>
      <scheme val="minor"/>
    </font>
    <font>
      <b/>
      <strike/>
      <sz val="9"/>
      <color rgb="FF434343"/>
      <name val="Arial"/>
      <scheme val="minor"/>
    </font>
    <font>
      <b/>
      <sz val="9"/>
      <color rgb="FFF3F3F3"/>
      <name val="Arial"/>
      <scheme val="minor"/>
    </font>
    <font>
      <sz val="8"/>
      <color theme="1"/>
      <name val="Arial"/>
      <scheme val="minor"/>
    </font>
    <font>
      <sz val="10"/>
      <color rgb="FF434343"/>
      <name val="Arial"/>
      <scheme val="minor"/>
    </font>
    <font>
      <strike/>
      <sz val="10"/>
      <color rgb="FF434343"/>
      <name val="Arial"/>
      <scheme val="minor"/>
    </font>
    <font>
      <sz val="11"/>
      <color rgb="FF000000"/>
      <name val="Inconsolata"/>
    </font>
    <font>
      <sz val="10"/>
      <color theme="1"/>
      <name val="Arial"/>
      <scheme val="minor"/>
    </font>
    <font>
      <strike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</fonts>
  <fills count="30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90EE90"/>
        <bgColor rgb="FF90EE90"/>
      </patternFill>
    </fill>
    <fill>
      <patternFill patternType="solid">
        <fgColor rgb="FF72DA95"/>
        <bgColor rgb="FF72DA95"/>
      </patternFill>
    </fill>
    <fill>
      <patternFill patternType="solid">
        <fgColor rgb="FF6AA84F"/>
        <bgColor rgb="FF6AA84F"/>
      </patternFill>
    </fill>
    <fill>
      <patternFill patternType="solid">
        <fgColor rgb="FF87BA53"/>
        <bgColor rgb="FF87BA5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9"/>
        <bgColor theme="9"/>
      </patternFill>
    </fill>
    <fill>
      <patternFill patternType="solid">
        <fgColor rgb="FFF4C7C3"/>
        <bgColor rgb="FFF4C7C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3FFEC"/>
        <bgColor rgb="FFE3FFEC"/>
      </patternFill>
    </fill>
    <fill>
      <patternFill patternType="solid">
        <fgColor rgb="FFD9D2E9"/>
        <bgColor rgb="FFD9D2E9"/>
      </patternFill>
    </fill>
    <fill>
      <patternFill patternType="solid">
        <fgColor rgb="FFF6F2FF"/>
        <bgColor rgb="FFF6F2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/>
    <xf numFmtId="0" fontId="6" fillId="4" borderId="0" xfId="0" applyFont="1" applyFill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6" fillId="15" borderId="0" xfId="0" applyFont="1" applyFill="1" applyAlignment="1">
      <alignment horizontal="center" vertical="center" wrapText="1"/>
    </xf>
    <xf numFmtId="0" fontId="6" fillId="16" borderId="0" xfId="0" applyFont="1" applyFill="1" applyAlignment="1">
      <alignment horizontal="center" vertical="center" wrapText="1"/>
    </xf>
    <xf numFmtId="0" fontId="6" fillId="17" borderId="0" xfId="0" applyFont="1" applyFill="1" applyAlignment="1">
      <alignment horizontal="center" vertical="center" wrapText="1"/>
    </xf>
    <xf numFmtId="0" fontId="6" fillId="18" borderId="0" xfId="0" applyFont="1" applyFill="1" applyAlignment="1">
      <alignment horizontal="center" vertical="center" wrapText="1"/>
    </xf>
    <xf numFmtId="0" fontId="6" fillId="19" borderId="0" xfId="0" applyFont="1" applyFill="1" applyAlignment="1">
      <alignment horizontal="center" vertical="center" wrapText="1"/>
    </xf>
    <xf numFmtId="49" fontId="9" fillId="20" borderId="0" xfId="0" applyNumberFormat="1" applyFont="1" applyFill="1" applyAlignment="1">
      <alignment horizontal="left"/>
    </xf>
    <xf numFmtId="164" fontId="10" fillId="20" borderId="0" xfId="0" applyNumberFormat="1" applyFont="1" applyFill="1" applyAlignment="1">
      <alignment horizontal="center" vertical="center" wrapText="1"/>
    </xf>
    <xf numFmtId="165" fontId="10" fillId="20" borderId="0" xfId="0" applyNumberFormat="1" applyFont="1" applyFill="1" applyAlignment="1">
      <alignment horizontal="center" vertical="center" wrapText="1"/>
    </xf>
    <xf numFmtId="164" fontId="11" fillId="20" borderId="0" xfId="0" applyNumberFormat="1" applyFont="1" applyFill="1" applyAlignment="1">
      <alignment horizontal="center" vertical="center" wrapText="1"/>
    </xf>
    <xf numFmtId="0" fontId="10" fillId="20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 vertical="center" wrapText="1"/>
    </xf>
    <xf numFmtId="0" fontId="11" fillId="20" borderId="0" xfId="0" applyFont="1" applyFill="1" applyAlignment="1">
      <alignment horizontal="center" vertical="center"/>
    </xf>
    <xf numFmtId="9" fontId="10" fillId="20" borderId="0" xfId="0" applyNumberFormat="1" applyFont="1" applyFill="1" applyAlignment="1">
      <alignment horizontal="center" vertical="center"/>
    </xf>
    <xf numFmtId="165" fontId="10" fillId="20" borderId="0" xfId="0" applyNumberFormat="1" applyFont="1" applyFill="1" applyAlignment="1">
      <alignment horizontal="center" vertical="center"/>
    </xf>
    <xf numFmtId="0" fontId="12" fillId="20" borderId="0" xfId="0" applyFont="1" applyFill="1" applyAlignment="1">
      <alignment horizontal="center"/>
    </xf>
    <xf numFmtId="165" fontId="2" fillId="20" borderId="0" xfId="0" applyNumberFormat="1" applyFont="1" applyFill="1" applyAlignment="1">
      <alignment horizontal="center" vertical="center"/>
    </xf>
    <xf numFmtId="164" fontId="2" fillId="20" borderId="0" xfId="0" applyNumberFormat="1" applyFont="1" applyFill="1" applyAlignment="1">
      <alignment horizontal="center" vertical="center"/>
    </xf>
    <xf numFmtId="165" fontId="5" fillId="3" borderId="0" xfId="0" applyNumberFormat="1" applyFont="1" applyFill="1"/>
    <xf numFmtId="3" fontId="10" fillId="20" borderId="0" xfId="0" applyNumberFormat="1" applyFont="1" applyFill="1" applyAlignment="1">
      <alignment horizontal="center" vertical="center"/>
    </xf>
    <xf numFmtId="165" fontId="10" fillId="19" borderId="0" xfId="0" applyNumberFormat="1" applyFont="1" applyFill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165" fontId="5" fillId="0" borderId="0" xfId="0" applyNumberFormat="1" applyFont="1"/>
    <xf numFmtId="165" fontId="5" fillId="21" borderId="0" xfId="0" applyNumberFormat="1" applyFont="1" applyFill="1"/>
    <xf numFmtId="9" fontId="13" fillId="22" borderId="0" xfId="0" applyNumberFormat="1" applyFont="1" applyFill="1" applyAlignment="1">
      <alignment horizontal="center" vertical="center"/>
    </xf>
    <xf numFmtId="9" fontId="14" fillId="22" borderId="0" xfId="0" applyNumberFormat="1" applyFont="1" applyFill="1" applyAlignment="1">
      <alignment horizontal="center" vertical="center"/>
    </xf>
    <xf numFmtId="165" fontId="15" fillId="23" borderId="0" xfId="0" applyNumberFormat="1" applyFont="1" applyFill="1" applyAlignment="1">
      <alignment horizontal="right" vertical="center"/>
    </xf>
    <xf numFmtId="9" fontId="15" fillId="24" borderId="0" xfId="0" applyNumberFormat="1" applyFont="1" applyFill="1" applyAlignment="1">
      <alignment horizontal="right" vertical="center"/>
    </xf>
    <xf numFmtId="9" fontId="15" fillId="23" borderId="0" xfId="0" applyNumberFormat="1" applyFont="1" applyFill="1" applyAlignment="1">
      <alignment horizontal="right" vertical="center"/>
    </xf>
    <xf numFmtId="9" fontId="13" fillId="21" borderId="0" xfId="0" applyNumberFormat="1" applyFont="1" applyFill="1" applyAlignment="1">
      <alignment horizontal="center" vertical="center"/>
    </xf>
    <xf numFmtId="165" fontId="13" fillId="25" borderId="0" xfId="0" applyNumberFormat="1" applyFont="1" applyFill="1" applyAlignment="1">
      <alignment horizontal="right" vertical="center"/>
    </xf>
    <xf numFmtId="9" fontId="14" fillId="21" borderId="0" xfId="0" applyNumberFormat="1" applyFont="1" applyFill="1" applyAlignment="1">
      <alignment horizontal="center" vertical="center"/>
    </xf>
    <xf numFmtId="165" fontId="14" fillId="25" borderId="0" xfId="0" applyNumberFormat="1" applyFont="1" applyFill="1" applyAlignment="1">
      <alignment horizontal="right" vertical="center"/>
    </xf>
    <xf numFmtId="165" fontId="15" fillId="8" borderId="0" xfId="0" applyNumberFormat="1" applyFont="1" applyFill="1" applyAlignment="1">
      <alignment horizontal="right" vertical="center"/>
    </xf>
    <xf numFmtId="9" fontId="13" fillId="0" borderId="0" xfId="0" applyNumberFormat="1" applyFont="1" applyAlignment="1">
      <alignment horizontal="center" vertical="center"/>
    </xf>
    <xf numFmtId="165" fontId="13" fillId="26" borderId="0" xfId="0" applyNumberFormat="1" applyFont="1" applyFill="1" applyAlignment="1">
      <alignment horizontal="right" vertical="center"/>
    </xf>
    <xf numFmtId="166" fontId="13" fillId="0" borderId="0" xfId="0" applyNumberFormat="1" applyFont="1" applyAlignment="1">
      <alignment horizontal="right" vertical="center"/>
    </xf>
    <xf numFmtId="167" fontId="13" fillId="0" borderId="0" xfId="0" applyNumberFormat="1" applyFont="1" applyAlignment="1">
      <alignment horizontal="right" vertical="center"/>
    </xf>
    <xf numFmtId="166" fontId="13" fillId="27" borderId="0" xfId="0" applyNumberFormat="1" applyFont="1" applyFill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165" fontId="13" fillId="27" borderId="0" xfId="0" applyNumberFormat="1" applyFont="1" applyFill="1" applyAlignment="1">
      <alignment horizontal="right" vertical="center"/>
    </xf>
    <xf numFmtId="165" fontId="15" fillId="28" borderId="0" xfId="0" applyNumberFormat="1" applyFont="1" applyFill="1" applyAlignment="1">
      <alignment horizontal="right" vertical="center"/>
    </xf>
    <xf numFmtId="9" fontId="13" fillId="29" borderId="0" xfId="0" applyNumberFormat="1" applyFont="1" applyFill="1" applyAlignment="1">
      <alignment horizontal="right" vertical="center"/>
    </xf>
    <xf numFmtId="165" fontId="13" fillId="29" borderId="0" xfId="0" applyNumberFormat="1" applyFont="1" applyFill="1" applyAlignment="1">
      <alignment horizontal="right" vertical="center"/>
    </xf>
    <xf numFmtId="165" fontId="13" fillId="24" borderId="0" xfId="0" applyNumberFormat="1" applyFont="1" applyFill="1" applyAlignment="1">
      <alignment horizontal="right" vertical="center"/>
    </xf>
    <xf numFmtId="9" fontId="13" fillId="24" borderId="0" xfId="0" applyNumberFormat="1" applyFont="1" applyFill="1" applyAlignment="1">
      <alignment horizontal="center" vertical="center"/>
    </xf>
    <xf numFmtId="165" fontId="15" fillId="24" borderId="0" xfId="0" applyNumberFormat="1" applyFont="1" applyFill="1" applyAlignment="1">
      <alignment horizontal="right" vertical="center"/>
    </xf>
    <xf numFmtId="9" fontId="15" fillId="24" borderId="0" xfId="0" applyNumberFormat="1" applyFont="1" applyFill="1" applyAlignment="1">
      <alignment horizontal="center" vertical="center"/>
    </xf>
    <xf numFmtId="3" fontId="5" fillId="3" borderId="0" xfId="0" applyNumberFormat="1" applyFont="1" applyFill="1"/>
    <xf numFmtId="3" fontId="13" fillId="22" borderId="0" xfId="0" applyNumberFormat="1" applyFont="1" applyFill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9" fontId="13" fillId="25" borderId="0" xfId="0" applyNumberFormat="1" applyFont="1" applyFill="1" applyAlignment="1">
      <alignment horizontal="right" vertical="center"/>
    </xf>
    <xf numFmtId="9" fontId="13" fillId="19" borderId="0" xfId="0" applyNumberFormat="1" applyFont="1" applyFill="1" applyAlignment="1">
      <alignment horizontal="right" vertical="center"/>
    </xf>
    <xf numFmtId="165" fontId="5" fillId="22" borderId="0" xfId="0" applyNumberFormat="1" applyFont="1" applyFill="1"/>
    <xf numFmtId="0" fontId="2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65" fontId="10" fillId="3" borderId="0" xfId="0" applyNumberFormat="1" applyFont="1" applyFill="1" applyAlignment="1">
      <alignment horizontal="center" vertical="center"/>
    </xf>
    <xf numFmtId="3" fontId="13" fillId="3" borderId="0" xfId="0" applyNumberFormat="1" applyFont="1" applyFill="1" applyAlignment="1">
      <alignment horizontal="right" vertical="center"/>
    </xf>
    <xf numFmtId="49" fontId="9" fillId="0" borderId="0" xfId="0" applyNumberFormat="1" applyFont="1" applyAlignment="1">
      <alignment horizontal="left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7" fillId="0" borderId="0" xfId="0" applyFont="1"/>
    <xf numFmtId="0" fontId="17" fillId="0" borderId="0" xfId="0" applyFont="1" applyAlignment="1">
      <alignment horizontal="right"/>
    </xf>
    <xf numFmtId="9" fontId="17" fillId="0" borderId="0" xfId="0" applyNumberFormat="1" applyFont="1" applyAlignment="1">
      <alignment horizontal="right"/>
    </xf>
    <xf numFmtId="0" fontId="6" fillId="6" borderId="0" xfId="0" applyFont="1" applyFill="1" applyAlignment="1">
      <alignment horizontal="center" vertical="center" wrapText="1"/>
    </xf>
    <xf numFmtId="0" fontId="0" fillId="0" borderId="0" xfId="0"/>
    <xf numFmtId="0" fontId="7" fillId="7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-200025</xdr:rowOff>
    </xdr:from>
    <xdr:ext cx="7019925" cy="302895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4"/>
  <sheetViews>
    <sheetView tabSelected="1" topLeftCell="A7" workbookViewId="0"/>
  </sheetViews>
  <sheetFormatPr defaultColWidth="12.6640625" defaultRowHeight="15.75" customHeight="1" x14ac:dyDescent="0.25"/>
  <cols>
    <col min="1" max="1" width="255.77734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/>
    </row>
    <row r="21" spans="1:1" x14ac:dyDescent="0.25">
      <c r="A21" s="1" t="s">
        <v>5</v>
      </c>
    </row>
    <row r="22" spans="1:1" x14ac:dyDescent="0.25">
      <c r="A22" s="1" t="s">
        <v>6</v>
      </c>
    </row>
    <row r="23" spans="1:1" x14ac:dyDescent="0.25">
      <c r="A23" s="1" t="s">
        <v>7</v>
      </c>
    </row>
    <row r="24" spans="1:1" x14ac:dyDescent="0.25">
      <c r="A24" s="1" t="s">
        <v>8</v>
      </c>
    </row>
    <row r="25" spans="1:1" x14ac:dyDescent="0.25">
      <c r="A25" s="1" t="s">
        <v>9</v>
      </c>
    </row>
    <row r="26" spans="1:1" x14ac:dyDescent="0.25">
      <c r="A26" s="1" t="s">
        <v>10</v>
      </c>
    </row>
    <row r="27" spans="1:1" x14ac:dyDescent="0.25">
      <c r="A27" s="1" t="s">
        <v>11</v>
      </c>
    </row>
    <row r="28" spans="1:1" x14ac:dyDescent="0.25">
      <c r="A28" s="1" t="s">
        <v>12</v>
      </c>
    </row>
    <row r="29" spans="1:1" x14ac:dyDescent="0.25">
      <c r="A29" s="1" t="s">
        <v>13</v>
      </c>
    </row>
    <row r="30" spans="1:1" x14ac:dyDescent="0.25">
      <c r="A30" s="1" t="s">
        <v>14</v>
      </c>
    </row>
    <row r="31" spans="1:1" x14ac:dyDescent="0.25">
      <c r="A31" s="1" t="s">
        <v>15</v>
      </c>
    </row>
    <row r="32" spans="1:1" x14ac:dyDescent="0.25">
      <c r="A32" s="1" t="s">
        <v>16</v>
      </c>
    </row>
    <row r="33" spans="1:1" ht="13.8" x14ac:dyDescent="0.25">
      <c r="A33" s="1" t="s">
        <v>17</v>
      </c>
    </row>
    <row r="34" spans="1:1" ht="27.6" x14ac:dyDescent="0.25">
      <c r="A34" s="1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00FF"/>
    <outlinePr summaryBelow="0" summaryRight="0"/>
  </sheetPr>
  <dimension ref="A1:AU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29.77734375" customWidth="1"/>
    <col min="2" max="4" width="8.21875" customWidth="1"/>
    <col min="5" max="5" width="7.109375" customWidth="1"/>
    <col min="6" max="6" width="8.88671875" hidden="1" customWidth="1"/>
    <col min="7" max="8" width="9.33203125" customWidth="1"/>
    <col min="9" max="9" width="9.77734375" customWidth="1"/>
    <col min="10" max="10" width="11.33203125" customWidth="1"/>
    <col min="11" max="11" width="8.109375" customWidth="1"/>
    <col min="12" max="12" width="11.33203125" customWidth="1"/>
    <col min="13" max="14" width="11.33203125" hidden="1" customWidth="1"/>
    <col min="15" max="24" width="11.33203125" customWidth="1"/>
    <col min="25" max="26" width="11.44140625" customWidth="1"/>
    <col min="27" max="37" width="11.33203125" customWidth="1"/>
    <col min="38" max="39" width="10.21875" customWidth="1"/>
    <col min="40" max="40" width="12" customWidth="1"/>
    <col min="41" max="41" width="11.44140625" customWidth="1"/>
    <col min="42" max="44" width="11.33203125" customWidth="1"/>
    <col min="45" max="47" width="12.21875" customWidth="1"/>
  </cols>
  <sheetData>
    <row r="1" spans="1:47" ht="9" customHeight="1" x14ac:dyDescent="0.25">
      <c r="A1" s="2"/>
      <c r="B1" s="3"/>
      <c r="C1" s="3"/>
      <c r="D1" s="4"/>
      <c r="E1" s="2"/>
      <c r="F1" s="5"/>
      <c r="G1" s="2"/>
      <c r="H1" s="2"/>
      <c r="I1" s="2"/>
      <c r="J1" s="2"/>
      <c r="K1" s="2"/>
      <c r="L1" s="2"/>
      <c r="M1" s="5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6"/>
      <c r="AF1" s="6"/>
      <c r="AG1" s="2"/>
      <c r="AH1" s="2"/>
      <c r="AI1" s="2"/>
      <c r="AJ1" s="2"/>
      <c r="AK1" s="2"/>
      <c r="AL1" s="7"/>
      <c r="AM1" s="2"/>
      <c r="AN1" s="2"/>
      <c r="AO1" s="2"/>
      <c r="AP1" s="2"/>
      <c r="AQ1" s="2"/>
      <c r="AR1" s="2"/>
      <c r="AS1" s="2"/>
      <c r="AT1" s="2"/>
      <c r="AU1" s="2"/>
    </row>
    <row r="2" spans="1:47" ht="48.75" customHeight="1" x14ac:dyDescent="0.25">
      <c r="A2" s="8" t="s">
        <v>19</v>
      </c>
      <c r="B2" s="9" t="s">
        <v>20</v>
      </c>
      <c r="C2" s="9" t="s">
        <v>21</v>
      </c>
      <c r="D2" s="10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3" t="s">
        <v>27</v>
      </c>
      <c r="J2" s="83" t="s">
        <v>28</v>
      </c>
      <c r="K2" s="84"/>
      <c r="L2" s="11" t="s">
        <v>29</v>
      </c>
      <c r="M2" s="85" t="s">
        <v>30</v>
      </c>
      <c r="N2" s="84"/>
      <c r="O2" s="13" t="s">
        <v>31</v>
      </c>
      <c r="P2" s="15" t="s">
        <v>32</v>
      </c>
      <c r="Q2" s="16" t="s">
        <v>33</v>
      </c>
      <c r="R2" s="15" t="s">
        <v>34</v>
      </c>
      <c r="S2" s="16" t="s">
        <v>35</v>
      </c>
      <c r="T2" s="16" t="s">
        <v>36</v>
      </c>
      <c r="U2" s="15" t="s">
        <v>37</v>
      </c>
      <c r="V2" s="15" t="s">
        <v>38</v>
      </c>
      <c r="W2" s="16" t="s">
        <v>39</v>
      </c>
      <c r="X2" s="16" t="s">
        <v>40</v>
      </c>
      <c r="Y2" s="17" t="s">
        <v>41</v>
      </c>
      <c r="Z2" s="17" t="s">
        <v>42</v>
      </c>
      <c r="AA2" s="17" t="s">
        <v>43</v>
      </c>
      <c r="AB2" s="17" t="s">
        <v>44</v>
      </c>
      <c r="AC2" s="17" t="s">
        <v>45</v>
      </c>
      <c r="AD2" s="18" t="s">
        <v>46</v>
      </c>
      <c r="AE2" s="19" t="s">
        <v>47</v>
      </c>
      <c r="AF2" s="19" t="s">
        <v>48</v>
      </c>
      <c r="AG2" s="20" t="s">
        <v>49</v>
      </c>
      <c r="AH2" s="21" t="s">
        <v>50</v>
      </c>
      <c r="AI2" s="21" t="s">
        <v>51</v>
      </c>
      <c r="AJ2" s="22" t="s">
        <v>25</v>
      </c>
      <c r="AK2" s="22" t="s">
        <v>27</v>
      </c>
      <c r="AL2" s="7"/>
      <c r="AM2" s="23" t="s">
        <v>52</v>
      </c>
      <c r="AN2" s="23" t="s">
        <v>53</v>
      </c>
      <c r="AO2" s="23" t="s">
        <v>54</v>
      </c>
      <c r="AP2" s="23" t="s">
        <v>55</v>
      </c>
      <c r="AQ2" s="23" t="s">
        <v>56</v>
      </c>
      <c r="AR2" s="23" t="s">
        <v>57</v>
      </c>
      <c r="AS2" s="23" t="s">
        <v>58</v>
      </c>
      <c r="AT2" s="23" t="s">
        <v>59</v>
      </c>
      <c r="AU2" s="24" t="s">
        <v>60</v>
      </c>
    </row>
    <row r="3" spans="1:47" ht="16.2" x14ac:dyDescent="0.45">
      <c r="A3" s="25"/>
      <c r="B3" s="26"/>
      <c r="C3" s="26"/>
      <c r="D3" s="27"/>
      <c r="E3" s="26"/>
      <c r="F3" s="28"/>
      <c r="G3" s="26"/>
      <c r="H3" s="26"/>
      <c r="I3" s="26"/>
      <c r="J3" s="29" t="s">
        <v>61</v>
      </c>
      <c r="K3" s="29"/>
      <c r="L3" s="30"/>
      <c r="M3" s="31" t="s">
        <v>61</v>
      </c>
      <c r="N3" s="31"/>
      <c r="O3" s="29"/>
      <c r="P3" s="32"/>
      <c r="Q3" s="32"/>
      <c r="R3" s="32"/>
      <c r="S3" s="32"/>
      <c r="T3" s="32"/>
      <c r="U3" s="32"/>
      <c r="V3" s="33"/>
      <c r="W3" s="29"/>
      <c r="X3" s="33"/>
      <c r="Y3" s="32"/>
      <c r="Z3" s="32"/>
      <c r="AA3" s="32"/>
      <c r="AB3" s="33"/>
      <c r="AC3" s="33"/>
      <c r="AD3" s="34"/>
      <c r="AE3" s="32"/>
      <c r="AF3" s="32"/>
      <c r="AG3" s="32">
        <v>0.06</v>
      </c>
      <c r="AH3" s="35"/>
      <c r="AI3" s="35"/>
      <c r="AJ3" s="35"/>
      <c r="AK3" s="36"/>
      <c r="AL3" s="37"/>
      <c r="AM3" s="33"/>
      <c r="AN3" s="38"/>
      <c r="AO3" s="38"/>
      <c r="AP3" s="33"/>
      <c r="AQ3" s="33"/>
      <c r="AR3" s="33"/>
      <c r="AS3" s="33"/>
      <c r="AT3" s="33"/>
      <c r="AU3" s="39"/>
    </row>
    <row r="4" spans="1:47" ht="13.2" x14ac:dyDescent="0.25">
      <c r="A4" s="40"/>
      <c r="B4" s="41"/>
      <c r="C4" s="41"/>
      <c r="D4" s="42" t="str">
        <f t="shared" ref="D4:D16" si="0">IF(B4&lt;&gt;"", ROUND(1/((1-E4)*(1-F4))*C4,0),"")</f>
        <v/>
      </c>
      <c r="E4" s="43"/>
      <c r="F4" s="44"/>
      <c r="G4" s="45" t="str">
        <f t="shared" ref="G4:G16" si="1">AJ4</f>
        <v/>
      </c>
      <c r="H4" s="46" t="str">
        <f t="shared" ref="H4:H16" si="2">IF(B4&lt;&gt;"",G4/B4,"")</f>
        <v/>
      </c>
      <c r="I4" s="47" t="str">
        <f t="shared" ref="I4:I16" si="3">AK4</f>
        <v/>
      </c>
      <c r="J4" s="48">
        <f t="shared" ref="J4:J16" si="4">E4</f>
        <v>0</v>
      </c>
      <c r="K4" s="49" t="str">
        <f t="shared" ref="K4:K16" si="5">IF(B4="","",D4*J4)</f>
        <v/>
      </c>
      <c r="L4" s="49" t="str">
        <f t="shared" ref="L4:L16" si="6">IF(B4="","",D4-K4)</f>
        <v/>
      </c>
      <c r="M4" s="50">
        <f t="shared" ref="M4:M16" si="7">F4</f>
        <v>0</v>
      </c>
      <c r="N4" s="51" t="str">
        <f t="shared" ref="N4:N16" si="8">IF(B4="","",M4*L4)</f>
        <v/>
      </c>
      <c r="O4" s="52" t="str">
        <f t="shared" ref="O4:O16" si="9">IF(B4="","",ROUND(L4-N4,0))</f>
        <v/>
      </c>
      <c r="P4" s="53"/>
      <c r="Q4" s="54" t="str">
        <f t="shared" ref="Q4:Q16" si="10">IF(B4="","",O4*P4)</f>
        <v/>
      </c>
      <c r="R4" s="55"/>
      <c r="S4" s="56"/>
      <c r="T4" s="57">
        <f t="shared" ref="T4:T16" si="11">S4*R4</f>
        <v>0</v>
      </c>
      <c r="U4" s="58"/>
      <c r="V4" s="58"/>
      <c r="W4" s="43"/>
      <c r="X4" s="59" t="str">
        <f t="shared" ref="X4:X16" si="12">IF(B4="","",V4+V4*(100%-W4))</f>
        <v/>
      </c>
      <c r="Y4" s="58"/>
      <c r="Z4" s="58"/>
      <c r="AA4" s="58"/>
      <c r="AB4" s="58"/>
      <c r="AC4" s="58"/>
      <c r="AD4" s="60" t="str">
        <f t="shared" ref="AD4:AD16" si="13">IF(B4="","",B4+Q4+AA4+X4+T4+U4+AB4+Z4+AC4+Y4)</f>
        <v/>
      </c>
      <c r="AE4" s="61">
        <v>0.05</v>
      </c>
      <c r="AF4" s="62" t="str">
        <f t="shared" ref="AF4:AF16" si="14">IF(B4="","",$O4-$O4*AE4)</f>
        <v/>
      </c>
      <c r="AG4" s="59" t="str">
        <f t="shared" ref="AG4:AG16" si="15">IF(B4="","",O4*AG$3)</f>
        <v/>
      </c>
      <c r="AH4" s="63" t="str">
        <f t="shared" ref="AH4:AH16" si="16">IF(B4="","",O4-AD4)</f>
        <v/>
      </c>
      <c r="AI4" s="64" t="str">
        <f t="shared" ref="AI4:AI16" si="17">IF(B4="","",AH4/O4)</f>
        <v/>
      </c>
      <c r="AJ4" s="65" t="str">
        <f t="shared" ref="AJ4:AJ16" si="18">IF(B4="","",AH4-AG4)</f>
        <v/>
      </c>
      <c r="AK4" s="66" t="str">
        <f t="shared" ref="AK4:AK16" si="19">IF(B4="","",AJ4/O4)</f>
        <v/>
      </c>
      <c r="AL4" s="67"/>
      <c r="AM4" s="68"/>
      <c r="AN4" s="69"/>
      <c r="AO4" s="69"/>
      <c r="AP4" s="49">
        <f t="shared" ref="AP4:AP16" si="20">(AN4+AO4)*AM4*B4</f>
        <v>0</v>
      </c>
      <c r="AQ4" s="49">
        <f t="shared" ref="AQ4:AQ16" si="21">AM4*C4*30</f>
        <v>0</v>
      </c>
      <c r="AR4" s="49" t="e">
        <f t="shared" ref="AR4:AR16" si="22">AJ4*30*AM4</f>
        <v>#VALUE!</v>
      </c>
      <c r="AS4" s="70" t="str">
        <f t="shared" ref="AS4:AS16" si="23">IFERROR((AR4*12)/AP4,"")</f>
        <v/>
      </c>
      <c r="AT4" s="70" t="str">
        <f t="shared" ref="AT4:AT16" si="24">IFERROR((AM4*30*AJ4)/AP4,"")</f>
        <v/>
      </c>
      <c r="AU4" s="71"/>
    </row>
    <row r="5" spans="1:47" ht="13.2" x14ac:dyDescent="0.25">
      <c r="A5" s="40"/>
      <c r="B5" s="41"/>
      <c r="C5" s="41"/>
      <c r="D5" s="42" t="str">
        <f t="shared" si="0"/>
        <v/>
      </c>
      <c r="E5" s="43"/>
      <c r="F5" s="44"/>
      <c r="G5" s="45" t="str">
        <f t="shared" si="1"/>
        <v/>
      </c>
      <c r="H5" s="46" t="str">
        <f t="shared" si="2"/>
        <v/>
      </c>
      <c r="I5" s="47" t="str">
        <f t="shared" si="3"/>
        <v/>
      </c>
      <c r="J5" s="48">
        <f t="shared" si="4"/>
        <v>0</v>
      </c>
      <c r="K5" s="49" t="str">
        <f t="shared" si="5"/>
        <v/>
      </c>
      <c r="L5" s="49" t="str">
        <f t="shared" si="6"/>
        <v/>
      </c>
      <c r="M5" s="50">
        <f t="shared" si="7"/>
        <v>0</v>
      </c>
      <c r="N5" s="51" t="str">
        <f t="shared" si="8"/>
        <v/>
      </c>
      <c r="O5" s="52" t="str">
        <f t="shared" si="9"/>
        <v/>
      </c>
      <c r="P5" s="53"/>
      <c r="Q5" s="54" t="str">
        <f t="shared" si="10"/>
        <v/>
      </c>
      <c r="R5" s="55"/>
      <c r="S5" s="56"/>
      <c r="T5" s="57">
        <f t="shared" si="11"/>
        <v>0</v>
      </c>
      <c r="U5" s="58"/>
      <c r="V5" s="58"/>
      <c r="W5" s="43"/>
      <c r="X5" s="59" t="str">
        <f t="shared" si="12"/>
        <v/>
      </c>
      <c r="Y5" s="58"/>
      <c r="Z5" s="58"/>
      <c r="AA5" s="58"/>
      <c r="AB5" s="58"/>
      <c r="AC5" s="58"/>
      <c r="AD5" s="60" t="str">
        <f t="shared" si="13"/>
        <v/>
      </c>
      <c r="AE5" s="61">
        <v>0.05</v>
      </c>
      <c r="AF5" s="62" t="str">
        <f t="shared" si="14"/>
        <v/>
      </c>
      <c r="AG5" s="59" t="str">
        <f t="shared" si="15"/>
        <v/>
      </c>
      <c r="AH5" s="63" t="str">
        <f t="shared" si="16"/>
        <v/>
      </c>
      <c r="AI5" s="64" t="str">
        <f t="shared" si="17"/>
        <v/>
      </c>
      <c r="AJ5" s="65" t="str">
        <f t="shared" si="18"/>
        <v/>
      </c>
      <c r="AK5" s="66" t="str">
        <f t="shared" si="19"/>
        <v/>
      </c>
      <c r="AL5" s="67"/>
      <c r="AM5" s="68"/>
      <c r="AN5" s="69"/>
      <c r="AO5" s="69"/>
      <c r="AP5" s="49">
        <f t="shared" si="20"/>
        <v>0</v>
      </c>
      <c r="AQ5" s="49">
        <f t="shared" si="21"/>
        <v>0</v>
      </c>
      <c r="AR5" s="49" t="e">
        <f t="shared" si="22"/>
        <v>#VALUE!</v>
      </c>
      <c r="AS5" s="70" t="str">
        <f t="shared" si="23"/>
        <v/>
      </c>
      <c r="AT5" s="70" t="str">
        <f t="shared" si="24"/>
        <v/>
      </c>
      <c r="AU5" s="71"/>
    </row>
    <row r="6" spans="1:47" ht="13.2" x14ac:dyDescent="0.25">
      <c r="A6" s="40"/>
      <c r="B6" s="41"/>
      <c r="C6" s="41"/>
      <c r="D6" s="42" t="str">
        <f t="shared" si="0"/>
        <v/>
      </c>
      <c r="E6" s="43"/>
      <c r="F6" s="44"/>
      <c r="G6" s="45" t="str">
        <f t="shared" si="1"/>
        <v/>
      </c>
      <c r="H6" s="46" t="str">
        <f t="shared" si="2"/>
        <v/>
      </c>
      <c r="I6" s="47" t="str">
        <f t="shared" si="3"/>
        <v/>
      </c>
      <c r="J6" s="48">
        <f t="shared" si="4"/>
        <v>0</v>
      </c>
      <c r="K6" s="49" t="str">
        <f t="shared" si="5"/>
        <v/>
      </c>
      <c r="L6" s="49" t="str">
        <f t="shared" si="6"/>
        <v/>
      </c>
      <c r="M6" s="50">
        <f t="shared" si="7"/>
        <v>0</v>
      </c>
      <c r="N6" s="51" t="str">
        <f t="shared" si="8"/>
        <v/>
      </c>
      <c r="O6" s="52" t="str">
        <f t="shared" si="9"/>
        <v/>
      </c>
      <c r="P6" s="53"/>
      <c r="Q6" s="54" t="str">
        <f t="shared" si="10"/>
        <v/>
      </c>
      <c r="R6" s="55"/>
      <c r="S6" s="56"/>
      <c r="T6" s="57">
        <f t="shared" si="11"/>
        <v>0</v>
      </c>
      <c r="U6" s="58"/>
      <c r="V6" s="58"/>
      <c r="W6" s="43"/>
      <c r="X6" s="59" t="str">
        <f t="shared" si="12"/>
        <v/>
      </c>
      <c r="Y6" s="58"/>
      <c r="Z6" s="58"/>
      <c r="AA6" s="58"/>
      <c r="AB6" s="58"/>
      <c r="AC6" s="58"/>
      <c r="AD6" s="60" t="str">
        <f t="shared" si="13"/>
        <v/>
      </c>
      <c r="AE6" s="61">
        <v>0.05</v>
      </c>
      <c r="AF6" s="62" t="str">
        <f t="shared" si="14"/>
        <v/>
      </c>
      <c r="AG6" s="59" t="str">
        <f t="shared" si="15"/>
        <v/>
      </c>
      <c r="AH6" s="63" t="str">
        <f t="shared" si="16"/>
        <v/>
      </c>
      <c r="AI6" s="64" t="str">
        <f t="shared" si="17"/>
        <v/>
      </c>
      <c r="AJ6" s="65" t="str">
        <f t="shared" si="18"/>
        <v/>
      </c>
      <c r="AK6" s="66" t="str">
        <f t="shared" si="19"/>
        <v/>
      </c>
      <c r="AL6" s="67"/>
      <c r="AM6" s="68"/>
      <c r="AN6" s="69"/>
      <c r="AO6" s="69"/>
      <c r="AP6" s="49">
        <f t="shared" si="20"/>
        <v>0</v>
      </c>
      <c r="AQ6" s="49">
        <f t="shared" si="21"/>
        <v>0</v>
      </c>
      <c r="AR6" s="49" t="e">
        <f t="shared" si="22"/>
        <v>#VALUE!</v>
      </c>
      <c r="AS6" s="70" t="str">
        <f t="shared" si="23"/>
        <v/>
      </c>
      <c r="AT6" s="70" t="str">
        <f t="shared" si="24"/>
        <v/>
      </c>
      <c r="AU6" s="71"/>
    </row>
    <row r="7" spans="1:47" ht="13.2" x14ac:dyDescent="0.25">
      <c r="A7" s="40"/>
      <c r="B7" s="41"/>
      <c r="C7" s="41"/>
      <c r="D7" s="42" t="str">
        <f t="shared" si="0"/>
        <v/>
      </c>
      <c r="E7" s="43"/>
      <c r="F7" s="44"/>
      <c r="G7" s="45" t="str">
        <f t="shared" si="1"/>
        <v/>
      </c>
      <c r="H7" s="46" t="str">
        <f t="shared" si="2"/>
        <v/>
      </c>
      <c r="I7" s="47" t="str">
        <f t="shared" si="3"/>
        <v/>
      </c>
      <c r="J7" s="48">
        <f t="shared" si="4"/>
        <v>0</v>
      </c>
      <c r="K7" s="49" t="str">
        <f t="shared" si="5"/>
        <v/>
      </c>
      <c r="L7" s="49" t="str">
        <f t="shared" si="6"/>
        <v/>
      </c>
      <c r="M7" s="50">
        <f t="shared" si="7"/>
        <v>0</v>
      </c>
      <c r="N7" s="51" t="str">
        <f t="shared" si="8"/>
        <v/>
      </c>
      <c r="O7" s="52" t="str">
        <f t="shared" si="9"/>
        <v/>
      </c>
      <c r="P7" s="53"/>
      <c r="Q7" s="54" t="str">
        <f t="shared" si="10"/>
        <v/>
      </c>
      <c r="R7" s="55"/>
      <c r="S7" s="56"/>
      <c r="T7" s="57">
        <f t="shared" si="11"/>
        <v>0</v>
      </c>
      <c r="U7" s="58"/>
      <c r="V7" s="58"/>
      <c r="W7" s="43"/>
      <c r="X7" s="59" t="str">
        <f t="shared" si="12"/>
        <v/>
      </c>
      <c r="Y7" s="58"/>
      <c r="Z7" s="58"/>
      <c r="AA7" s="58"/>
      <c r="AB7" s="58"/>
      <c r="AC7" s="58"/>
      <c r="AD7" s="60" t="str">
        <f t="shared" si="13"/>
        <v/>
      </c>
      <c r="AE7" s="61">
        <v>0.05</v>
      </c>
      <c r="AF7" s="62" t="str">
        <f t="shared" si="14"/>
        <v/>
      </c>
      <c r="AG7" s="59" t="str">
        <f t="shared" si="15"/>
        <v/>
      </c>
      <c r="AH7" s="63" t="str">
        <f t="shared" si="16"/>
        <v/>
      </c>
      <c r="AI7" s="64" t="str">
        <f t="shared" si="17"/>
        <v/>
      </c>
      <c r="AJ7" s="65" t="str">
        <f t="shared" si="18"/>
        <v/>
      </c>
      <c r="AK7" s="66" t="str">
        <f t="shared" si="19"/>
        <v/>
      </c>
      <c r="AL7" s="67"/>
      <c r="AM7" s="68"/>
      <c r="AN7" s="69"/>
      <c r="AO7" s="69"/>
      <c r="AP7" s="49">
        <f t="shared" si="20"/>
        <v>0</v>
      </c>
      <c r="AQ7" s="49">
        <f t="shared" si="21"/>
        <v>0</v>
      </c>
      <c r="AR7" s="49" t="e">
        <f t="shared" si="22"/>
        <v>#VALUE!</v>
      </c>
      <c r="AS7" s="70" t="str">
        <f t="shared" si="23"/>
        <v/>
      </c>
      <c r="AT7" s="70" t="str">
        <f t="shared" si="24"/>
        <v/>
      </c>
      <c r="AU7" s="71"/>
    </row>
    <row r="8" spans="1:47" ht="13.2" x14ac:dyDescent="0.25">
      <c r="A8" s="40"/>
      <c r="B8" s="41"/>
      <c r="C8" s="41"/>
      <c r="D8" s="42" t="str">
        <f t="shared" si="0"/>
        <v/>
      </c>
      <c r="E8" s="43"/>
      <c r="F8" s="44"/>
      <c r="G8" s="45" t="str">
        <f t="shared" si="1"/>
        <v/>
      </c>
      <c r="H8" s="46" t="str">
        <f t="shared" si="2"/>
        <v/>
      </c>
      <c r="I8" s="47" t="str">
        <f t="shared" si="3"/>
        <v/>
      </c>
      <c r="J8" s="48">
        <f t="shared" si="4"/>
        <v>0</v>
      </c>
      <c r="K8" s="49" t="str">
        <f t="shared" si="5"/>
        <v/>
      </c>
      <c r="L8" s="49" t="str">
        <f t="shared" si="6"/>
        <v/>
      </c>
      <c r="M8" s="50">
        <f t="shared" si="7"/>
        <v>0</v>
      </c>
      <c r="N8" s="51" t="str">
        <f t="shared" si="8"/>
        <v/>
      </c>
      <c r="O8" s="52" t="str">
        <f t="shared" si="9"/>
        <v/>
      </c>
      <c r="P8" s="53"/>
      <c r="Q8" s="54" t="str">
        <f t="shared" si="10"/>
        <v/>
      </c>
      <c r="R8" s="55"/>
      <c r="S8" s="56"/>
      <c r="T8" s="57">
        <f t="shared" si="11"/>
        <v>0</v>
      </c>
      <c r="U8" s="58"/>
      <c r="V8" s="58"/>
      <c r="W8" s="43"/>
      <c r="X8" s="59" t="str">
        <f t="shared" si="12"/>
        <v/>
      </c>
      <c r="Y8" s="58"/>
      <c r="Z8" s="58"/>
      <c r="AA8" s="58"/>
      <c r="AB8" s="58"/>
      <c r="AC8" s="58"/>
      <c r="AD8" s="60" t="str">
        <f t="shared" si="13"/>
        <v/>
      </c>
      <c r="AE8" s="61">
        <v>0.05</v>
      </c>
      <c r="AF8" s="62" t="str">
        <f t="shared" si="14"/>
        <v/>
      </c>
      <c r="AG8" s="59" t="str">
        <f t="shared" si="15"/>
        <v/>
      </c>
      <c r="AH8" s="63" t="str">
        <f t="shared" si="16"/>
        <v/>
      </c>
      <c r="AI8" s="64" t="str">
        <f t="shared" si="17"/>
        <v/>
      </c>
      <c r="AJ8" s="65" t="str">
        <f t="shared" si="18"/>
        <v/>
      </c>
      <c r="AK8" s="66" t="str">
        <f t="shared" si="19"/>
        <v/>
      </c>
      <c r="AL8" s="67"/>
      <c r="AM8" s="68"/>
      <c r="AN8" s="69"/>
      <c r="AO8" s="69"/>
      <c r="AP8" s="49">
        <f t="shared" si="20"/>
        <v>0</v>
      </c>
      <c r="AQ8" s="49">
        <f t="shared" si="21"/>
        <v>0</v>
      </c>
      <c r="AR8" s="49" t="e">
        <f t="shared" si="22"/>
        <v>#VALUE!</v>
      </c>
      <c r="AS8" s="70" t="str">
        <f t="shared" si="23"/>
        <v/>
      </c>
      <c r="AT8" s="70" t="str">
        <f t="shared" si="24"/>
        <v/>
      </c>
      <c r="AU8" s="71"/>
    </row>
    <row r="9" spans="1:47" ht="13.2" x14ac:dyDescent="0.25">
      <c r="A9" s="40"/>
      <c r="B9" s="41"/>
      <c r="C9" s="72"/>
      <c r="D9" s="42" t="str">
        <f t="shared" si="0"/>
        <v/>
      </c>
      <c r="E9" s="43"/>
      <c r="F9" s="44"/>
      <c r="G9" s="45" t="str">
        <f t="shared" si="1"/>
        <v/>
      </c>
      <c r="H9" s="46" t="str">
        <f t="shared" si="2"/>
        <v/>
      </c>
      <c r="I9" s="47" t="str">
        <f t="shared" si="3"/>
        <v/>
      </c>
      <c r="J9" s="48">
        <f t="shared" si="4"/>
        <v>0</v>
      </c>
      <c r="K9" s="49" t="str">
        <f t="shared" si="5"/>
        <v/>
      </c>
      <c r="L9" s="49" t="str">
        <f t="shared" si="6"/>
        <v/>
      </c>
      <c r="M9" s="50">
        <f t="shared" si="7"/>
        <v>0</v>
      </c>
      <c r="N9" s="51" t="str">
        <f t="shared" si="8"/>
        <v/>
      </c>
      <c r="O9" s="52" t="str">
        <f t="shared" si="9"/>
        <v/>
      </c>
      <c r="P9" s="53"/>
      <c r="Q9" s="54" t="str">
        <f t="shared" si="10"/>
        <v/>
      </c>
      <c r="R9" s="55"/>
      <c r="S9" s="56"/>
      <c r="T9" s="57">
        <f t="shared" si="11"/>
        <v>0</v>
      </c>
      <c r="U9" s="58"/>
      <c r="V9" s="58"/>
      <c r="W9" s="43"/>
      <c r="X9" s="59" t="str">
        <f t="shared" si="12"/>
        <v/>
      </c>
      <c r="Y9" s="58"/>
      <c r="Z9" s="58"/>
      <c r="AA9" s="58"/>
      <c r="AB9" s="58"/>
      <c r="AC9" s="58"/>
      <c r="AD9" s="60" t="str">
        <f t="shared" si="13"/>
        <v/>
      </c>
      <c r="AE9" s="61">
        <v>0.05</v>
      </c>
      <c r="AF9" s="62" t="str">
        <f t="shared" si="14"/>
        <v/>
      </c>
      <c r="AG9" s="59" t="str">
        <f t="shared" si="15"/>
        <v/>
      </c>
      <c r="AH9" s="63" t="str">
        <f t="shared" si="16"/>
        <v/>
      </c>
      <c r="AI9" s="64" t="str">
        <f t="shared" si="17"/>
        <v/>
      </c>
      <c r="AJ9" s="65" t="str">
        <f t="shared" si="18"/>
        <v/>
      </c>
      <c r="AK9" s="66" t="str">
        <f t="shared" si="19"/>
        <v/>
      </c>
      <c r="AL9" s="67"/>
      <c r="AM9" s="68"/>
      <c r="AN9" s="69"/>
      <c r="AO9" s="69"/>
      <c r="AP9" s="49">
        <f t="shared" si="20"/>
        <v>0</v>
      </c>
      <c r="AQ9" s="49">
        <f t="shared" si="21"/>
        <v>0</v>
      </c>
      <c r="AR9" s="49" t="e">
        <f t="shared" si="22"/>
        <v>#VALUE!</v>
      </c>
      <c r="AS9" s="70" t="str">
        <f t="shared" si="23"/>
        <v/>
      </c>
      <c r="AT9" s="70" t="str">
        <f t="shared" si="24"/>
        <v/>
      </c>
      <c r="AU9" s="71"/>
    </row>
    <row r="10" spans="1:47" ht="13.2" x14ac:dyDescent="0.25">
      <c r="A10" s="40"/>
      <c r="B10" s="41"/>
      <c r="C10" s="41"/>
      <c r="D10" s="42" t="str">
        <f t="shared" si="0"/>
        <v/>
      </c>
      <c r="E10" s="43"/>
      <c r="F10" s="44"/>
      <c r="G10" s="45" t="str">
        <f t="shared" si="1"/>
        <v/>
      </c>
      <c r="H10" s="46" t="str">
        <f t="shared" si="2"/>
        <v/>
      </c>
      <c r="I10" s="47" t="str">
        <f t="shared" si="3"/>
        <v/>
      </c>
      <c r="J10" s="48">
        <f t="shared" si="4"/>
        <v>0</v>
      </c>
      <c r="K10" s="49" t="str">
        <f t="shared" si="5"/>
        <v/>
      </c>
      <c r="L10" s="49" t="str">
        <f t="shared" si="6"/>
        <v/>
      </c>
      <c r="M10" s="50">
        <f t="shared" si="7"/>
        <v>0</v>
      </c>
      <c r="N10" s="51" t="str">
        <f t="shared" si="8"/>
        <v/>
      </c>
      <c r="O10" s="52" t="str">
        <f t="shared" si="9"/>
        <v/>
      </c>
      <c r="P10" s="53"/>
      <c r="Q10" s="54" t="str">
        <f t="shared" si="10"/>
        <v/>
      </c>
      <c r="R10" s="55"/>
      <c r="S10" s="56"/>
      <c r="T10" s="57">
        <f t="shared" si="11"/>
        <v>0</v>
      </c>
      <c r="U10" s="58"/>
      <c r="V10" s="58"/>
      <c r="W10" s="43"/>
      <c r="X10" s="59" t="str">
        <f t="shared" si="12"/>
        <v/>
      </c>
      <c r="Y10" s="58"/>
      <c r="Z10" s="58"/>
      <c r="AA10" s="58"/>
      <c r="AB10" s="58"/>
      <c r="AC10" s="58"/>
      <c r="AD10" s="60" t="str">
        <f t="shared" si="13"/>
        <v/>
      </c>
      <c r="AE10" s="61">
        <v>0.05</v>
      </c>
      <c r="AF10" s="62" t="str">
        <f t="shared" si="14"/>
        <v/>
      </c>
      <c r="AG10" s="59" t="str">
        <f t="shared" si="15"/>
        <v/>
      </c>
      <c r="AH10" s="63" t="str">
        <f t="shared" si="16"/>
        <v/>
      </c>
      <c r="AI10" s="64" t="str">
        <f t="shared" si="17"/>
        <v/>
      </c>
      <c r="AJ10" s="65" t="str">
        <f t="shared" si="18"/>
        <v/>
      </c>
      <c r="AK10" s="66" t="str">
        <f t="shared" si="19"/>
        <v/>
      </c>
      <c r="AL10" s="67"/>
      <c r="AM10" s="68"/>
      <c r="AN10" s="69"/>
      <c r="AO10" s="69"/>
      <c r="AP10" s="49">
        <f t="shared" si="20"/>
        <v>0</v>
      </c>
      <c r="AQ10" s="49">
        <f t="shared" si="21"/>
        <v>0</v>
      </c>
      <c r="AR10" s="49" t="e">
        <f t="shared" si="22"/>
        <v>#VALUE!</v>
      </c>
      <c r="AS10" s="70" t="str">
        <f t="shared" si="23"/>
        <v/>
      </c>
      <c r="AT10" s="70" t="str">
        <f t="shared" si="24"/>
        <v/>
      </c>
      <c r="AU10" s="71"/>
    </row>
    <row r="11" spans="1:47" ht="13.2" x14ac:dyDescent="0.25">
      <c r="A11" s="40"/>
      <c r="B11" s="41"/>
      <c r="C11" s="41"/>
      <c r="D11" s="42" t="str">
        <f t="shared" si="0"/>
        <v/>
      </c>
      <c r="E11" s="43"/>
      <c r="F11" s="44"/>
      <c r="G11" s="45" t="str">
        <f t="shared" si="1"/>
        <v/>
      </c>
      <c r="H11" s="46" t="str">
        <f t="shared" si="2"/>
        <v/>
      </c>
      <c r="I11" s="47" t="str">
        <f t="shared" si="3"/>
        <v/>
      </c>
      <c r="J11" s="48">
        <f t="shared" si="4"/>
        <v>0</v>
      </c>
      <c r="K11" s="49" t="str">
        <f t="shared" si="5"/>
        <v/>
      </c>
      <c r="L11" s="49" t="str">
        <f t="shared" si="6"/>
        <v/>
      </c>
      <c r="M11" s="50">
        <f t="shared" si="7"/>
        <v>0</v>
      </c>
      <c r="N11" s="51" t="str">
        <f t="shared" si="8"/>
        <v/>
      </c>
      <c r="O11" s="52" t="str">
        <f t="shared" si="9"/>
        <v/>
      </c>
      <c r="P11" s="53"/>
      <c r="Q11" s="54" t="str">
        <f t="shared" si="10"/>
        <v/>
      </c>
      <c r="R11" s="55"/>
      <c r="S11" s="56"/>
      <c r="T11" s="57">
        <f t="shared" si="11"/>
        <v>0</v>
      </c>
      <c r="U11" s="58"/>
      <c r="V11" s="58"/>
      <c r="W11" s="43"/>
      <c r="X11" s="59" t="str">
        <f t="shared" si="12"/>
        <v/>
      </c>
      <c r="Y11" s="58"/>
      <c r="Z11" s="58"/>
      <c r="AA11" s="58"/>
      <c r="AB11" s="58"/>
      <c r="AC11" s="58"/>
      <c r="AD11" s="60" t="str">
        <f t="shared" si="13"/>
        <v/>
      </c>
      <c r="AE11" s="61">
        <v>0.05</v>
      </c>
      <c r="AF11" s="62" t="str">
        <f t="shared" si="14"/>
        <v/>
      </c>
      <c r="AG11" s="59" t="str">
        <f t="shared" si="15"/>
        <v/>
      </c>
      <c r="AH11" s="63" t="str">
        <f t="shared" si="16"/>
        <v/>
      </c>
      <c r="AI11" s="64" t="str">
        <f t="shared" si="17"/>
        <v/>
      </c>
      <c r="AJ11" s="65" t="str">
        <f t="shared" si="18"/>
        <v/>
      </c>
      <c r="AK11" s="66" t="str">
        <f t="shared" si="19"/>
        <v/>
      </c>
      <c r="AL11" s="67"/>
      <c r="AM11" s="68"/>
      <c r="AN11" s="69"/>
      <c r="AO11" s="69"/>
      <c r="AP11" s="49">
        <f t="shared" si="20"/>
        <v>0</v>
      </c>
      <c r="AQ11" s="49">
        <f t="shared" si="21"/>
        <v>0</v>
      </c>
      <c r="AR11" s="49" t="e">
        <f t="shared" si="22"/>
        <v>#VALUE!</v>
      </c>
      <c r="AS11" s="70" t="str">
        <f t="shared" si="23"/>
        <v/>
      </c>
      <c r="AT11" s="70" t="str">
        <f t="shared" si="24"/>
        <v/>
      </c>
      <c r="AU11" s="71"/>
    </row>
    <row r="12" spans="1:47" ht="13.2" x14ac:dyDescent="0.25">
      <c r="A12" s="40"/>
      <c r="B12" s="41"/>
      <c r="C12" s="41"/>
      <c r="D12" s="42" t="str">
        <f t="shared" si="0"/>
        <v/>
      </c>
      <c r="E12" s="43"/>
      <c r="F12" s="44"/>
      <c r="G12" s="45" t="str">
        <f t="shared" si="1"/>
        <v/>
      </c>
      <c r="H12" s="46" t="str">
        <f t="shared" si="2"/>
        <v/>
      </c>
      <c r="I12" s="47" t="str">
        <f t="shared" si="3"/>
        <v/>
      </c>
      <c r="J12" s="48">
        <f t="shared" si="4"/>
        <v>0</v>
      </c>
      <c r="K12" s="49" t="str">
        <f t="shared" si="5"/>
        <v/>
      </c>
      <c r="L12" s="49" t="str">
        <f t="shared" si="6"/>
        <v/>
      </c>
      <c r="M12" s="50">
        <f t="shared" si="7"/>
        <v>0</v>
      </c>
      <c r="N12" s="51" t="str">
        <f t="shared" si="8"/>
        <v/>
      </c>
      <c r="O12" s="52" t="str">
        <f t="shared" si="9"/>
        <v/>
      </c>
      <c r="P12" s="53"/>
      <c r="Q12" s="54" t="str">
        <f t="shared" si="10"/>
        <v/>
      </c>
      <c r="R12" s="55"/>
      <c r="S12" s="56"/>
      <c r="T12" s="57">
        <f t="shared" si="11"/>
        <v>0</v>
      </c>
      <c r="U12" s="58"/>
      <c r="V12" s="58"/>
      <c r="W12" s="43"/>
      <c r="X12" s="59" t="str">
        <f t="shared" si="12"/>
        <v/>
      </c>
      <c r="Y12" s="58"/>
      <c r="Z12" s="58"/>
      <c r="AA12" s="58"/>
      <c r="AB12" s="58"/>
      <c r="AC12" s="58"/>
      <c r="AD12" s="60" t="str">
        <f t="shared" si="13"/>
        <v/>
      </c>
      <c r="AE12" s="61">
        <v>0.05</v>
      </c>
      <c r="AF12" s="62" t="str">
        <f t="shared" si="14"/>
        <v/>
      </c>
      <c r="AG12" s="59" t="str">
        <f t="shared" si="15"/>
        <v/>
      </c>
      <c r="AH12" s="63" t="str">
        <f t="shared" si="16"/>
        <v/>
      </c>
      <c r="AI12" s="64" t="str">
        <f t="shared" si="17"/>
        <v/>
      </c>
      <c r="AJ12" s="65" t="str">
        <f t="shared" si="18"/>
        <v/>
      </c>
      <c r="AK12" s="66" t="str">
        <f t="shared" si="19"/>
        <v/>
      </c>
      <c r="AL12" s="67"/>
      <c r="AM12" s="68"/>
      <c r="AN12" s="69"/>
      <c r="AO12" s="69"/>
      <c r="AP12" s="49">
        <f t="shared" si="20"/>
        <v>0</v>
      </c>
      <c r="AQ12" s="49">
        <f t="shared" si="21"/>
        <v>0</v>
      </c>
      <c r="AR12" s="49" t="e">
        <f t="shared" si="22"/>
        <v>#VALUE!</v>
      </c>
      <c r="AS12" s="70" t="str">
        <f t="shared" si="23"/>
        <v/>
      </c>
      <c r="AT12" s="70" t="str">
        <f t="shared" si="24"/>
        <v/>
      </c>
      <c r="AU12" s="71"/>
    </row>
    <row r="13" spans="1:47" ht="13.2" x14ac:dyDescent="0.25">
      <c r="A13" s="40"/>
      <c r="B13" s="41"/>
      <c r="C13" s="41"/>
      <c r="D13" s="42" t="str">
        <f t="shared" si="0"/>
        <v/>
      </c>
      <c r="E13" s="43"/>
      <c r="F13" s="44"/>
      <c r="G13" s="45" t="str">
        <f t="shared" si="1"/>
        <v/>
      </c>
      <c r="H13" s="46" t="str">
        <f t="shared" si="2"/>
        <v/>
      </c>
      <c r="I13" s="47" t="str">
        <f t="shared" si="3"/>
        <v/>
      </c>
      <c r="J13" s="48">
        <f t="shared" si="4"/>
        <v>0</v>
      </c>
      <c r="K13" s="49" t="str">
        <f t="shared" si="5"/>
        <v/>
      </c>
      <c r="L13" s="49" t="str">
        <f t="shared" si="6"/>
        <v/>
      </c>
      <c r="M13" s="50">
        <f t="shared" si="7"/>
        <v>0</v>
      </c>
      <c r="N13" s="51" t="str">
        <f t="shared" si="8"/>
        <v/>
      </c>
      <c r="O13" s="52" t="str">
        <f t="shared" si="9"/>
        <v/>
      </c>
      <c r="P13" s="53"/>
      <c r="Q13" s="54" t="str">
        <f t="shared" si="10"/>
        <v/>
      </c>
      <c r="R13" s="55"/>
      <c r="S13" s="56"/>
      <c r="T13" s="57">
        <f t="shared" si="11"/>
        <v>0</v>
      </c>
      <c r="U13" s="58"/>
      <c r="V13" s="58"/>
      <c r="W13" s="43"/>
      <c r="X13" s="59" t="str">
        <f t="shared" si="12"/>
        <v/>
      </c>
      <c r="Y13" s="58"/>
      <c r="Z13" s="58"/>
      <c r="AA13" s="58"/>
      <c r="AB13" s="58"/>
      <c r="AC13" s="58"/>
      <c r="AD13" s="60" t="str">
        <f t="shared" si="13"/>
        <v/>
      </c>
      <c r="AE13" s="61">
        <v>0.05</v>
      </c>
      <c r="AF13" s="62" t="str">
        <f t="shared" si="14"/>
        <v/>
      </c>
      <c r="AG13" s="59" t="str">
        <f t="shared" si="15"/>
        <v/>
      </c>
      <c r="AH13" s="63" t="str">
        <f t="shared" si="16"/>
        <v/>
      </c>
      <c r="AI13" s="64" t="str">
        <f t="shared" si="17"/>
        <v/>
      </c>
      <c r="AJ13" s="65" t="str">
        <f t="shared" si="18"/>
        <v/>
      </c>
      <c r="AK13" s="66" t="str">
        <f t="shared" si="19"/>
        <v/>
      </c>
      <c r="AL13" s="67"/>
      <c r="AM13" s="68"/>
      <c r="AN13" s="69"/>
      <c r="AO13" s="69"/>
      <c r="AP13" s="49">
        <f t="shared" si="20"/>
        <v>0</v>
      </c>
      <c r="AQ13" s="49">
        <f t="shared" si="21"/>
        <v>0</v>
      </c>
      <c r="AR13" s="49" t="e">
        <f t="shared" si="22"/>
        <v>#VALUE!</v>
      </c>
      <c r="AS13" s="70" t="str">
        <f t="shared" si="23"/>
        <v/>
      </c>
      <c r="AT13" s="70" t="str">
        <f t="shared" si="24"/>
        <v/>
      </c>
      <c r="AU13" s="71"/>
    </row>
    <row r="14" spans="1:47" ht="13.2" x14ac:dyDescent="0.25">
      <c r="A14" s="40"/>
      <c r="B14" s="41"/>
      <c r="C14" s="41"/>
      <c r="D14" s="42" t="str">
        <f t="shared" si="0"/>
        <v/>
      </c>
      <c r="E14" s="43"/>
      <c r="F14" s="44"/>
      <c r="G14" s="45" t="str">
        <f t="shared" si="1"/>
        <v/>
      </c>
      <c r="H14" s="46" t="str">
        <f t="shared" si="2"/>
        <v/>
      </c>
      <c r="I14" s="47" t="str">
        <f t="shared" si="3"/>
        <v/>
      </c>
      <c r="J14" s="48">
        <f t="shared" si="4"/>
        <v>0</v>
      </c>
      <c r="K14" s="49" t="str">
        <f t="shared" si="5"/>
        <v/>
      </c>
      <c r="L14" s="49" t="str">
        <f t="shared" si="6"/>
        <v/>
      </c>
      <c r="M14" s="50">
        <f t="shared" si="7"/>
        <v>0</v>
      </c>
      <c r="N14" s="51" t="str">
        <f t="shared" si="8"/>
        <v/>
      </c>
      <c r="O14" s="52" t="str">
        <f t="shared" si="9"/>
        <v/>
      </c>
      <c r="P14" s="53"/>
      <c r="Q14" s="54" t="str">
        <f t="shared" si="10"/>
        <v/>
      </c>
      <c r="R14" s="55"/>
      <c r="S14" s="56"/>
      <c r="T14" s="57">
        <f t="shared" si="11"/>
        <v>0</v>
      </c>
      <c r="U14" s="58"/>
      <c r="V14" s="58"/>
      <c r="W14" s="43"/>
      <c r="X14" s="59" t="str">
        <f t="shared" si="12"/>
        <v/>
      </c>
      <c r="Y14" s="58"/>
      <c r="Z14" s="58"/>
      <c r="AA14" s="58"/>
      <c r="AB14" s="58"/>
      <c r="AC14" s="58"/>
      <c r="AD14" s="60" t="str">
        <f t="shared" si="13"/>
        <v/>
      </c>
      <c r="AE14" s="61">
        <v>0.05</v>
      </c>
      <c r="AF14" s="62" t="str">
        <f t="shared" si="14"/>
        <v/>
      </c>
      <c r="AG14" s="59" t="str">
        <f t="shared" si="15"/>
        <v/>
      </c>
      <c r="AH14" s="63" t="str">
        <f t="shared" si="16"/>
        <v/>
      </c>
      <c r="AI14" s="64" t="str">
        <f t="shared" si="17"/>
        <v/>
      </c>
      <c r="AJ14" s="65" t="str">
        <f t="shared" si="18"/>
        <v/>
      </c>
      <c r="AK14" s="66" t="str">
        <f t="shared" si="19"/>
        <v/>
      </c>
      <c r="AL14" s="67"/>
      <c r="AM14" s="68"/>
      <c r="AN14" s="69"/>
      <c r="AO14" s="69"/>
      <c r="AP14" s="49">
        <f t="shared" si="20"/>
        <v>0</v>
      </c>
      <c r="AQ14" s="49">
        <f t="shared" si="21"/>
        <v>0</v>
      </c>
      <c r="AR14" s="49" t="e">
        <f t="shared" si="22"/>
        <v>#VALUE!</v>
      </c>
      <c r="AS14" s="70" t="str">
        <f t="shared" si="23"/>
        <v/>
      </c>
      <c r="AT14" s="70" t="str">
        <f t="shared" si="24"/>
        <v/>
      </c>
      <c r="AU14" s="71"/>
    </row>
    <row r="15" spans="1:47" ht="13.2" x14ac:dyDescent="0.25">
      <c r="A15" s="40"/>
      <c r="B15" s="41"/>
      <c r="C15" s="41"/>
      <c r="D15" s="42" t="str">
        <f t="shared" si="0"/>
        <v/>
      </c>
      <c r="E15" s="43"/>
      <c r="F15" s="44"/>
      <c r="G15" s="45" t="str">
        <f t="shared" si="1"/>
        <v/>
      </c>
      <c r="H15" s="46" t="str">
        <f t="shared" si="2"/>
        <v/>
      </c>
      <c r="I15" s="47" t="str">
        <f t="shared" si="3"/>
        <v/>
      </c>
      <c r="J15" s="48">
        <f t="shared" si="4"/>
        <v>0</v>
      </c>
      <c r="K15" s="49" t="str">
        <f t="shared" si="5"/>
        <v/>
      </c>
      <c r="L15" s="49" t="str">
        <f t="shared" si="6"/>
        <v/>
      </c>
      <c r="M15" s="50">
        <f t="shared" si="7"/>
        <v>0</v>
      </c>
      <c r="N15" s="51" t="str">
        <f t="shared" si="8"/>
        <v/>
      </c>
      <c r="O15" s="52" t="str">
        <f t="shared" si="9"/>
        <v/>
      </c>
      <c r="P15" s="53"/>
      <c r="Q15" s="54" t="str">
        <f t="shared" si="10"/>
        <v/>
      </c>
      <c r="R15" s="55"/>
      <c r="S15" s="56"/>
      <c r="T15" s="57">
        <f t="shared" si="11"/>
        <v>0</v>
      </c>
      <c r="U15" s="58"/>
      <c r="V15" s="58"/>
      <c r="W15" s="43"/>
      <c r="X15" s="59" t="str">
        <f t="shared" si="12"/>
        <v/>
      </c>
      <c r="Y15" s="58"/>
      <c r="Z15" s="58"/>
      <c r="AA15" s="58"/>
      <c r="AB15" s="58"/>
      <c r="AC15" s="58"/>
      <c r="AD15" s="60" t="str">
        <f t="shared" si="13"/>
        <v/>
      </c>
      <c r="AE15" s="61">
        <v>0.05</v>
      </c>
      <c r="AF15" s="62" t="str">
        <f t="shared" si="14"/>
        <v/>
      </c>
      <c r="AG15" s="59" t="str">
        <f t="shared" si="15"/>
        <v/>
      </c>
      <c r="AH15" s="63" t="str">
        <f t="shared" si="16"/>
        <v/>
      </c>
      <c r="AI15" s="64" t="str">
        <f t="shared" si="17"/>
        <v/>
      </c>
      <c r="AJ15" s="65" t="str">
        <f t="shared" si="18"/>
        <v/>
      </c>
      <c r="AK15" s="66" t="str">
        <f t="shared" si="19"/>
        <v/>
      </c>
      <c r="AL15" s="67"/>
      <c r="AM15" s="68"/>
      <c r="AN15" s="69"/>
      <c r="AO15" s="69"/>
      <c r="AP15" s="49">
        <f t="shared" si="20"/>
        <v>0</v>
      </c>
      <c r="AQ15" s="49">
        <f t="shared" si="21"/>
        <v>0</v>
      </c>
      <c r="AR15" s="49" t="e">
        <f t="shared" si="22"/>
        <v>#VALUE!</v>
      </c>
      <c r="AS15" s="70" t="str">
        <f t="shared" si="23"/>
        <v/>
      </c>
      <c r="AT15" s="70" t="str">
        <f t="shared" si="24"/>
        <v/>
      </c>
      <c r="AU15" s="71"/>
    </row>
    <row r="16" spans="1:47" ht="13.2" x14ac:dyDescent="0.25">
      <c r="A16" s="40"/>
      <c r="B16" s="41"/>
      <c r="C16" s="41"/>
      <c r="D16" s="42" t="str">
        <f t="shared" si="0"/>
        <v/>
      </c>
      <c r="E16" s="43"/>
      <c r="F16" s="44"/>
      <c r="G16" s="45" t="str">
        <f t="shared" si="1"/>
        <v/>
      </c>
      <c r="H16" s="46" t="str">
        <f t="shared" si="2"/>
        <v/>
      </c>
      <c r="I16" s="47" t="str">
        <f t="shared" si="3"/>
        <v/>
      </c>
      <c r="J16" s="48">
        <f t="shared" si="4"/>
        <v>0</v>
      </c>
      <c r="K16" s="49" t="str">
        <f t="shared" si="5"/>
        <v/>
      </c>
      <c r="L16" s="49" t="str">
        <f t="shared" si="6"/>
        <v/>
      </c>
      <c r="M16" s="50">
        <f t="shared" si="7"/>
        <v>0</v>
      </c>
      <c r="N16" s="51" t="str">
        <f t="shared" si="8"/>
        <v/>
      </c>
      <c r="O16" s="52" t="str">
        <f t="shared" si="9"/>
        <v/>
      </c>
      <c r="P16" s="53"/>
      <c r="Q16" s="54" t="str">
        <f t="shared" si="10"/>
        <v/>
      </c>
      <c r="R16" s="55"/>
      <c r="S16" s="56"/>
      <c r="T16" s="57">
        <f t="shared" si="11"/>
        <v>0</v>
      </c>
      <c r="U16" s="58"/>
      <c r="V16" s="58"/>
      <c r="W16" s="43"/>
      <c r="X16" s="59" t="str">
        <f t="shared" si="12"/>
        <v/>
      </c>
      <c r="Y16" s="58"/>
      <c r="Z16" s="58"/>
      <c r="AA16" s="58"/>
      <c r="AB16" s="58"/>
      <c r="AC16" s="58"/>
      <c r="AD16" s="60" t="str">
        <f t="shared" si="13"/>
        <v/>
      </c>
      <c r="AE16" s="61">
        <v>0.05</v>
      </c>
      <c r="AF16" s="62" t="str">
        <f t="shared" si="14"/>
        <v/>
      </c>
      <c r="AG16" s="59" t="str">
        <f t="shared" si="15"/>
        <v/>
      </c>
      <c r="AH16" s="63" t="str">
        <f t="shared" si="16"/>
        <v/>
      </c>
      <c r="AI16" s="64" t="str">
        <f t="shared" si="17"/>
        <v/>
      </c>
      <c r="AJ16" s="65" t="str">
        <f t="shared" si="18"/>
        <v/>
      </c>
      <c r="AK16" s="66" t="str">
        <f t="shared" si="19"/>
        <v/>
      </c>
      <c r="AL16" s="67"/>
      <c r="AM16" s="68"/>
      <c r="AN16" s="69"/>
      <c r="AO16" s="69"/>
      <c r="AP16" s="49">
        <f t="shared" si="20"/>
        <v>0</v>
      </c>
      <c r="AQ16" s="49">
        <f t="shared" si="21"/>
        <v>0</v>
      </c>
      <c r="AR16" s="49" t="e">
        <f t="shared" si="22"/>
        <v>#VALUE!</v>
      </c>
      <c r="AS16" s="70" t="str">
        <f t="shared" si="23"/>
        <v/>
      </c>
      <c r="AT16" s="70" t="str">
        <f t="shared" si="24"/>
        <v/>
      </c>
      <c r="AU16" s="71"/>
    </row>
  </sheetData>
  <mergeCells count="2">
    <mergeCell ref="J2:K2"/>
    <mergeCell ref="M2:N2"/>
  </mergeCells>
  <conditionalFormatting sqref="H1:H16">
    <cfRule type="cellIs" dxfId="7" priority="2" operator="between">
      <formula>"0%"</formula>
      <formula>"40%"</formula>
    </cfRule>
  </conditionalFormatting>
  <conditionalFormatting sqref="H4:H16">
    <cfRule type="cellIs" dxfId="6" priority="1" operator="lessThanOrEqual">
      <formula>0</formula>
    </cfRule>
    <cfRule type="cellIs" dxfId="5" priority="3" operator="between">
      <formula>"40%"</formula>
      <formula>"50%"</formula>
    </cfRule>
    <cfRule type="cellIs" dxfId="4" priority="4" operator="between">
      <formula>"50%"</formula>
      <formula>"1000%"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00FF"/>
    <outlinePr summaryBelow="0" summaryRight="0"/>
  </sheetPr>
  <dimension ref="A1:AT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.75" customHeight="1" x14ac:dyDescent="0.25"/>
  <cols>
    <col min="1" max="1" width="29.88671875" customWidth="1"/>
    <col min="2" max="4" width="8.21875" customWidth="1"/>
    <col min="5" max="5" width="7.109375" customWidth="1"/>
    <col min="6" max="6" width="8.88671875" hidden="1" customWidth="1"/>
    <col min="7" max="8" width="9.33203125" customWidth="1"/>
    <col min="9" max="9" width="9.77734375" customWidth="1"/>
    <col min="10" max="10" width="11.33203125" customWidth="1"/>
    <col min="11" max="11" width="8.109375" customWidth="1"/>
    <col min="12" max="12" width="11.33203125" customWidth="1"/>
    <col min="13" max="14" width="11.33203125" hidden="1" customWidth="1"/>
    <col min="15" max="24" width="11.33203125" customWidth="1"/>
    <col min="25" max="26" width="11.44140625" customWidth="1"/>
    <col min="27" max="37" width="11.33203125" customWidth="1"/>
    <col min="38" max="39" width="10.21875" customWidth="1"/>
    <col min="40" max="40" width="12.33203125" customWidth="1"/>
    <col min="41" max="41" width="11.44140625" customWidth="1"/>
    <col min="42" max="44" width="11.33203125" customWidth="1"/>
    <col min="45" max="46" width="12.21875" customWidth="1"/>
  </cols>
  <sheetData>
    <row r="1" spans="1:46" ht="9" customHeight="1" x14ac:dyDescent="0.25">
      <c r="A1" s="2"/>
      <c r="B1" s="3"/>
      <c r="C1" s="3"/>
      <c r="D1" s="4"/>
      <c r="E1" s="2"/>
      <c r="F1" s="5"/>
      <c r="G1" s="2"/>
      <c r="H1" s="2"/>
      <c r="I1" s="2"/>
      <c r="J1" s="2"/>
      <c r="K1" s="2"/>
      <c r="L1" s="2"/>
      <c r="M1" s="5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6"/>
      <c r="AF1" s="6"/>
      <c r="AG1" s="2"/>
      <c r="AH1" s="2"/>
      <c r="AI1" s="2"/>
      <c r="AJ1" s="2"/>
      <c r="AK1" s="2"/>
      <c r="AL1" s="73"/>
      <c r="AM1" s="2"/>
      <c r="AN1" s="2"/>
      <c r="AO1" s="2"/>
      <c r="AP1" s="2"/>
      <c r="AQ1" s="2"/>
      <c r="AR1" s="2"/>
      <c r="AS1" s="2"/>
      <c r="AT1" s="2"/>
    </row>
    <row r="2" spans="1:46" ht="49.5" customHeight="1" x14ac:dyDescent="0.25">
      <c r="A2" s="8" t="s">
        <v>19</v>
      </c>
      <c r="B2" s="9" t="s">
        <v>62</v>
      </c>
      <c r="C2" s="9" t="s">
        <v>21</v>
      </c>
      <c r="D2" s="10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3" t="s">
        <v>27</v>
      </c>
      <c r="J2" s="83" t="s">
        <v>28</v>
      </c>
      <c r="K2" s="84"/>
      <c r="L2" s="11" t="s">
        <v>29</v>
      </c>
      <c r="M2" s="85" t="s">
        <v>30</v>
      </c>
      <c r="N2" s="84"/>
      <c r="O2" s="13" t="s">
        <v>31</v>
      </c>
      <c r="P2" s="15" t="s">
        <v>32</v>
      </c>
      <c r="Q2" s="16" t="s">
        <v>33</v>
      </c>
      <c r="R2" s="15" t="s">
        <v>34</v>
      </c>
      <c r="S2" s="16" t="s">
        <v>35</v>
      </c>
      <c r="T2" s="16" t="s">
        <v>63</v>
      </c>
      <c r="U2" s="15" t="s">
        <v>37</v>
      </c>
      <c r="V2" s="15" t="s">
        <v>64</v>
      </c>
      <c r="W2" s="16" t="s">
        <v>39</v>
      </c>
      <c r="X2" s="16" t="s">
        <v>40</v>
      </c>
      <c r="Y2" s="17" t="s">
        <v>41</v>
      </c>
      <c r="Z2" s="17" t="s">
        <v>42</v>
      </c>
      <c r="AA2" s="17" t="s">
        <v>43</v>
      </c>
      <c r="AB2" s="17" t="s">
        <v>44</v>
      </c>
      <c r="AC2" s="17" t="s">
        <v>45</v>
      </c>
      <c r="AD2" s="18" t="s">
        <v>46</v>
      </c>
      <c r="AE2" s="19" t="s">
        <v>47</v>
      </c>
      <c r="AF2" s="19" t="s">
        <v>48</v>
      </c>
      <c r="AG2" s="20" t="s">
        <v>49</v>
      </c>
      <c r="AH2" s="21" t="s">
        <v>50</v>
      </c>
      <c r="AI2" s="21" t="s">
        <v>51</v>
      </c>
      <c r="AJ2" s="22" t="s">
        <v>25</v>
      </c>
      <c r="AK2" s="22" t="s">
        <v>27</v>
      </c>
      <c r="AL2" s="74"/>
      <c r="AM2" s="23" t="s">
        <v>52</v>
      </c>
      <c r="AN2" s="23" t="s">
        <v>53</v>
      </c>
      <c r="AO2" s="23" t="s">
        <v>54</v>
      </c>
      <c r="AP2" s="23" t="s">
        <v>55</v>
      </c>
      <c r="AQ2" s="23" t="s">
        <v>56</v>
      </c>
      <c r="AR2" s="23" t="s">
        <v>57</v>
      </c>
      <c r="AS2" s="23" t="s">
        <v>58</v>
      </c>
      <c r="AT2" s="23" t="s">
        <v>59</v>
      </c>
    </row>
    <row r="3" spans="1:46" ht="16.2" x14ac:dyDescent="0.45">
      <c r="A3" s="25"/>
      <c r="B3" s="26"/>
      <c r="C3" s="26"/>
      <c r="D3" s="27"/>
      <c r="E3" s="26"/>
      <c r="F3" s="28"/>
      <c r="G3" s="26"/>
      <c r="H3" s="26"/>
      <c r="I3" s="26"/>
      <c r="J3" s="29" t="s">
        <v>61</v>
      </c>
      <c r="K3" s="29"/>
      <c r="L3" s="30"/>
      <c r="M3" s="31" t="s">
        <v>61</v>
      </c>
      <c r="N3" s="31"/>
      <c r="O3" s="29"/>
      <c r="P3" s="32"/>
      <c r="Q3" s="32"/>
      <c r="R3" s="32"/>
      <c r="S3" s="32"/>
      <c r="T3" s="32"/>
      <c r="U3" s="32"/>
      <c r="V3" s="33"/>
      <c r="W3" s="29"/>
      <c r="X3" s="33"/>
      <c r="Y3" s="32"/>
      <c r="Z3" s="32"/>
      <c r="AA3" s="32"/>
      <c r="AB3" s="33"/>
      <c r="AC3" s="33"/>
      <c r="AD3" s="34"/>
      <c r="AE3" s="32"/>
      <c r="AF3" s="32"/>
      <c r="AG3" s="32">
        <v>0.06</v>
      </c>
      <c r="AH3" s="35"/>
      <c r="AI3" s="35"/>
      <c r="AJ3" s="35"/>
      <c r="AK3" s="36"/>
      <c r="AL3" s="75"/>
      <c r="AM3" s="33"/>
      <c r="AN3" s="38"/>
      <c r="AO3" s="38"/>
      <c r="AP3" s="33"/>
      <c r="AQ3" s="33"/>
      <c r="AR3" s="33"/>
      <c r="AS3" s="33"/>
      <c r="AT3" s="33"/>
    </row>
    <row r="4" spans="1:46" ht="13.2" x14ac:dyDescent="0.25">
      <c r="A4" s="40" t="s">
        <v>65</v>
      </c>
      <c r="B4" s="41">
        <v>270</v>
      </c>
      <c r="C4" s="41">
        <v>600</v>
      </c>
      <c r="D4" s="42">
        <f t="shared" ref="D4:D16" si="0">IF(B4&lt;&gt;"", ROUND(1/((1-E4)*(1-F4))*C4,0),"")</f>
        <v>1333</v>
      </c>
      <c r="E4" s="43">
        <v>0.55000000000000004</v>
      </c>
      <c r="F4" s="44">
        <v>0</v>
      </c>
      <c r="G4" s="45">
        <f t="shared" ref="G4:G16" si="1">AJ4</f>
        <v>153.25</v>
      </c>
      <c r="H4" s="46">
        <f t="shared" ref="H4:H16" si="2">IF(B4&lt;&gt;"",G4/B4,"")</f>
        <v>0.56759259259259254</v>
      </c>
      <c r="I4" s="47">
        <f t="shared" ref="I4:I16" si="3">AK4</f>
        <v>0.25541666666666668</v>
      </c>
      <c r="J4" s="48">
        <f t="shared" ref="J4:J16" si="4">E4</f>
        <v>0.55000000000000004</v>
      </c>
      <c r="K4" s="49">
        <f t="shared" ref="K4:K16" si="5">IF(B4="","",D4*J4)</f>
        <v>733.15000000000009</v>
      </c>
      <c r="L4" s="49">
        <f t="shared" ref="L4:L16" si="6">IF(B4="","",D4-K4)</f>
        <v>599.84999999999991</v>
      </c>
      <c r="M4" s="50">
        <f t="shared" ref="M4:M16" si="7">F4</f>
        <v>0</v>
      </c>
      <c r="N4" s="51">
        <f t="shared" ref="N4:N16" si="8">IF(B4="","",M4*L4)</f>
        <v>0</v>
      </c>
      <c r="O4" s="52">
        <f t="shared" ref="O4:O16" si="9">IF(B4="","",ROUND(L4-N4,0))</f>
        <v>600</v>
      </c>
      <c r="P4" s="53">
        <v>0.12</v>
      </c>
      <c r="Q4" s="54">
        <f t="shared" ref="Q4:Q16" si="10">IF(B4="","",O4*P4)</f>
        <v>72</v>
      </c>
      <c r="R4" s="55">
        <v>7.0000000000000007E-2</v>
      </c>
      <c r="S4" s="56">
        <v>25</v>
      </c>
      <c r="T4" s="57">
        <f t="shared" ref="T4:T16" si="11">S4*R4</f>
        <v>1.7500000000000002</v>
      </c>
      <c r="U4" s="58">
        <v>0</v>
      </c>
      <c r="V4" s="58">
        <v>40</v>
      </c>
      <c r="W4" s="43">
        <v>0.85</v>
      </c>
      <c r="X4" s="59">
        <f t="shared" ref="X4:X16" si="12">IF(B4="","",V4+V4*(100%-W4))</f>
        <v>46</v>
      </c>
      <c r="Y4" s="58">
        <v>5</v>
      </c>
      <c r="Z4" s="58">
        <v>2</v>
      </c>
      <c r="AA4" s="58">
        <v>5</v>
      </c>
      <c r="AB4" s="58">
        <v>5</v>
      </c>
      <c r="AC4" s="58">
        <v>4</v>
      </c>
      <c r="AD4" s="60">
        <f t="shared" ref="AD4:AD16" si="13">IF(B4="","",B4+Q4+AA4+X4+T4+U4+AB4+Z4+AC4+Y4)</f>
        <v>410.75</v>
      </c>
      <c r="AE4" s="61">
        <v>0.05</v>
      </c>
      <c r="AF4" s="62">
        <f t="shared" ref="AF4:AF16" si="14">IF(B4="","",$O4-$O4*AE4)</f>
        <v>570</v>
      </c>
      <c r="AG4" s="59">
        <f t="shared" ref="AG4:AG16" si="15">IF(B4="","",O4*AG$3)</f>
        <v>36</v>
      </c>
      <c r="AH4" s="63">
        <f t="shared" ref="AH4:AH16" si="16">IF(B4="","",O4-AD4)</f>
        <v>189.25</v>
      </c>
      <c r="AI4" s="64">
        <f t="shared" ref="AI4:AI16" si="17">IF(B4="","",AH4/O4)</f>
        <v>0.31541666666666668</v>
      </c>
      <c r="AJ4" s="65">
        <f t="shared" ref="AJ4:AJ16" si="18">IF(B4="","",AH4-AG4)</f>
        <v>153.25</v>
      </c>
      <c r="AK4" s="66">
        <f t="shared" ref="AK4:AK16" si="19">IF(B4="","",AJ4/O4)</f>
        <v>0.25541666666666668</v>
      </c>
      <c r="AL4" s="76"/>
      <c r="AM4" s="68">
        <v>10</v>
      </c>
      <c r="AN4" s="69">
        <v>15</v>
      </c>
      <c r="AO4" s="69">
        <v>15</v>
      </c>
      <c r="AP4" s="49">
        <f t="shared" ref="AP4:AP16" si="20">(AN4+AO4)*AM4*B4</f>
        <v>81000</v>
      </c>
      <c r="AQ4" s="49">
        <f t="shared" ref="AQ4:AQ16" si="21">AM4*C4*30</f>
        <v>180000</v>
      </c>
      <c r="AR4" s="49">
        <f t="shared" ref="AR4:AR16" si="22">AJ4*30*AM4</f>
        <v>45975</v>
      </c>
      <c r="AS4" s="70">
        <f t="shared" ref="AS4:AS16" si="23">IFERROR((AR4*12)/AP4,"")</f>
        <v>6.8111111111111109</v>
      </c>
      <c r="AT4" s="70">
        <f t="shared" ref="AT4:AT16" si="24">IFERROR((AM4*30*AJ4)/AP4,"")</f>
        <v>0.56759259259259254</v>
      </c>
    </row>
    <row r="5" spans="1:46" ht="13.2" x14ac:dyDescent="0.25">
      <c r="A5" s="77"/>
      <c r="B5" s="41"/>
      <c r="C5" s="41"/>
      <c r="D5" s="42" t="str">
        <f t="shared" si="0"/>
        <v/>
      </c>
      <c r="E5" s="43"/>
      <c r="F5" s="44"/>
      <c r="G5" s="45" t="str">
        <f t="shared" si="1"/>
        <v/>
      </c>
      <c r="H5" s="46" t="str">
        <f t="shared" si="2"/>
        <v/>
      </c>
      <c r="I5" s="47" t="str">
        <f t="shared" si="3"/>
        <v/>
      </c>
      <c r="J5" s="48">
        <f t="shared" si="4"/>
        <v>0</v>
      </c>
      <c r="K5" s="49" t="str">
        <f t="shared" si="5"/>
        <v/>
      </c>
      <c r="L5" s="49" t="str">
        <f t="shared" si="6"/>
        <v/>
      </c>
      <c r="M5" s="50">
        <f t="shared" si="7"/>
        <v>0</v>
      </c>
      <c r="N5" s="51" t="str">
        <f t="shared" si="8"/>
        <v/>
      </c>
      <c r="O5" s="52" t="str">
        <f t="shared" si="9"/>
        <v/>
      </c>
      <c r="P5" s="53"/>
      <c r="Q5" s="54" t="str">
        <f t="shared" si="10"/>
        <v/>
      </c>
      <c r="R5" s="55"/>
      <c r="S5" s="56"/>
      <c r="T5" s="57">
        <f t="shared" si="11"/>
        <v>0</v>
      </c>
      <c r="U5" s="58"/>
      <c r="V5" s="58"/>
      <c r="W5" s="43"/>
      <c r="X5" s="59" t="str">
        <f t="shared" si="12"/>
        <v/>
      </c>
      <c r="Y5" s="58"/>
      <c r="Z5" s="58"/>
      <c r="AA5" s="58"/>
      <c r="AB5" s="58"/>
      <c r="AC5" s="58"/>
      <c r="AD5" s="60" t="str">
        <f t="shared" si="13"/>
        <v/>
      </c>
      <c r="AE5" s="61">
        <v>0.05</v>
      </c>
      <c r="AF5" s="62" t="str">
        <f t="shared" si="14"/>
        <v/>
      </c>
      <c r="AG5" s="59" t="str">
        <f t="shared" si="15"/>
        <v/>
      </c>
      <c r="AH5" s="63" t="str">
        <f t="shared" si="16"/>
        <v/>
      </c>
      <c r="AI5" s="64" t="str">
        <f t="shared" si="17"/>
        <v/>
      </c>
      <c r="AJ5" s="65" t="str">
        <f t="shared" si="18"/>
        <v/>
      </c>
      <c r="AK5" s="66" t="str">
        <f t="shared" si="19"/>
        <v/>
      </c>
      <c r="AL5" s="76"/>
      <c r="AM5" s="68"/>
      <c r="AN5" s="69"/>
      <c r="AO5" s="69"/>
      <c r="AP5" s="49">
        <f t="shared" si="20"/>
        <v>0</v>
      </c>
      <c r="AQ5" s="49">
        <f t="shared" si="21"/>
        <v>0</v>
      </c>
      <c r="AR5" s="49" t="e">
        <f t="shared" si="22"/>
        <v>#VALUE!</v>
      </c>
      <c r="AS5" s="70" t="str">
        <f t="shared" si="23"/>
        <v/>
      </c>
      <c r="AT5" s="70" t="str">
        <f t="shared" si="24"/>
        <v/>
      </c>
    </row>
    <row r="6" spans="1:46" ht="13.2" x14ac:dyDescent="0.25">
      <c r="A6" s="77"/>
      <c r="B6" s="41"/>
      <c r="C6" s="41"/>
      <c r="D6" s="42" t="str">
        <f t="shared" si="0"/>
        <v/>
      </c>
      <c r="E6" s="43"/>
      <c r="F6" s="44"/>
      <c r="G6" s="45" t="str">
        <f t="shared" si="1"/>
        <v/>
      </c>
      <c r="H6" s="46" t="str">
        <f t="shared" si="2"/>
        <v/>
      </c>
      <c r="I6" s="47" t="str">
        <f t="shared" si="3"/>
        <v/>
      </c>
      <c r="J6" s="48">
        <f t="shared" si="4"/>
        <v>0</v>
      </c>
      <c r="K6" s="49" t="str">
        <f t="shared" si="5"/>
        <v/>
      </c>
      <c r="L6" s="49" t="str">
        <f t="shared" si="6"/>
        <v/>
      </c>
      <c r="M6" s="50">
        <f t="shared" si="7"/>
        <v>0</v>
      </c>
      <c r="N6" s="51" t="str">
        <f t="shared" si="8"/>
        <v/>
      </c>
      <c r="O6" s="52" t="str">
        <f t="shared" si="9"/>
        <v/>
      </c>
      <c r="P6" s="53"/>
      <c r="Q6" s="54" t="str">
        <f t="shared" si="10"/>
        <v/>
      </c>
      <c r="R6" s="55"/>
      <c r="S6" s="56"/>
      <c r="T6" s="57">
        <f t="shared" si="11"/>
        <v>0</v>
      </c>
      <c r="U6" s="58"/>
      <c r="V6" s="58"/>
      <c r="W6" s="43"/>
      <c r="X6" s="59" t="str">
        <f t="shared" si="12"/>
        <v/>
      </c>
      <c r="Y6" s="58"/>
      <c r="Z6" s="58"/>
      <c r="AA6" s="58"/>
      <c r="AB6" s="58"/>
      <c r="AC6" s="58"/>
      <c r="AD6" s="60" t="str">
        <f t="shared" si="13"/>
        <v/>
      </c>
      <c r="AE6" s="61">
        <v>0.05</v>
      </c>
      <c r="AF6" s="62" t="str">
        <f t="shared" si="14"/>
        <v/>
      </c>
      <c r="AG6" s="59" t="str">
        <f t="shared" si="15"/>
        <v/>
      </c>
      <c r="AH6" s="63" t="str">
        <f t="shared" si="16"/>
        <v/>
      </c>
      <c r="AI6" s="64" t="str">
        <f t="shared" si="17"/>
        <v/>
      </c>
      <c r="AJ6" s="65" t="str">
        <f t="shared" si="18"/>
        <v/>
      </c>
      <c r="AK6" s="66" t="str">
        <f t="shared" si="19"/>
        <v/>
      </c>
      <c r="AL6" s="76"/>
      <c r="AM6" s="68"/>
      <c r="AN6" s="69"/>
      <c r="AO6" s="69"/>
      <c r="AP6" s="49">
        <f t="shared" si="20"/>
        <v>0</v>
      </c>
      <c r="AQ6" s="49">
        <f t="shared" si="21"/>
        <v>0</v>
      </c>
      <c r="AR6" s="49" t="e">
        <f t="shared" si="22"/>
        <v>#VALUE!</v>
      </c>
      <c r="AS6" s="70" t="str">
        <f t="shared" si="23"/>
        <v/>
      </c>
      <c r="AT6" s="70" t="str">
        <f t="shared" si="24"/>
        <v/>
      </c>
    </row>
    <row r="7" spans="1:46" ht="13.2" x14ac:dyDescent="0.25">
      <c r="A7" s="77"/>
      <c r="B7" s="41"/>
      <c r="C7" s="41"/>
      <c r="D7" s="42" t="str">
        <f t="shared" si="0"/>
        <v/>
      </c>
      <c r="E7" s="43"/>
      <c r="F7" s="44"/>
      <c r="G7" s="45" t="str">
        <f t="shared" si="1"/>
        <v/>
      </c>
      <c r="H7" s="46" t="str">
        <f t="shared" si="2"/>
        <v/>
      </c>
      <c r="I7" s="47" t="str">
        <f t="shared" si="3"/>
        <v/>
      </c>
      <c r="J7" s="48">
        <f t="shared" si="4"/>
        <v>0</v>
      </c>
      <c r="K7" s="49" t="str">
        <f t="shared" si="5"/>
        <v/>
      </c>
      <c r="L7" s="49" t="str">
        <f t="shared" si="6"/>
        <v/>
      </c>
      <c r="M7" s="50">
        <f t="shared" si="7"/>
        <v>0</v>
      </c>
      <c r="N7" s="51" t="str">
        <f t="shared" si="8"/>
        <v/>
      </c>
      <c r="O7" s="52" t="str">
        <f t="shared" si="9"/>
        <v/>
      </c>
      <c r="P7" s="53"/>
      <c r="Q7" s="54" t="str">
        <f t="shared" si="10"/>
        <v/>
      </c>
      <c r="R7" s="55"/>
      <c r="S7" s="56"/>
      <c r="T7" s="57">
        <f t="shared" si="11"/>
        <v>0</v>
      </c>
      <c r="U7" s="58"/>
      <c r="V7" s="58"/>
      <c r="W7" s="43"/>
      <c r="X7" s="59" t="str">
        <f t="shared" si="12"/>
        <v/>
      </c>
      <c r="Y7" s="58"/>
      <c r="Z7" s="58"/>
      <c r="AA7" s="58"/>
      <c r="AB7" s="58"/>
      <c r="AC7" s="58"/>
      <c r="AD7" s="60" t="str">
        <f t="shared" si="13"/>
        <v/>
      </c>
      <c r="AE7" s="61">
        <v>0.05</v>
      </c>
      <c r="AF7" s="62" t="str">
        <f t="shared" si="14"/>
        <v/>
      </c>
      <c r="AG7" s="59" t="str">
        <f t="shared" si="15"/>
        <v/>
      </c>
      <c r="AH7" s="63" t="str">
        <f t="shared" si="16"/>
        <v/>
      </c>
      <c r="AI7" s="64" t="str">
        <f t="shared" si="17"/>
        <v/>
      </c>
      <c r="AJ7" s="65" t="str">
        <f t="shared" si="18"/>
        <v/>
      </c>
      <c r="AK7" s="66" t="str">
        <f t="shared" si="19"/>
        <v/>
      </c>
      <c r="AL7" s="76"/>
      <c r="AM7" s="68"/>
      <c r="AN7" s="69"/>
      <c r="AO7" s="69"/>
      <c r="AP7" s="49">
        <f t="shared" si="20"/>
        <v>0</v>
      </c>
      <c r="AQ7" s="49">
        <f t="shared" si="21"/>
        <v>0</v>
      </c>
      <c r="AR7" s="49" t="e">
        <f t="shared" si="22"/>
        <v>#VALUE!</v>
      </c>
      <c r="AS7" s="70" t="str">
        <f t="shared" si="23"/>
        <v/>
      </c>
      <c r="AT7" s="70" t="str">
        <f t="shared" si="24"/>
        <v/>
      </c>
    </row>
    <row r="8" spans="1:46" ht="13.2" x14ac:dyDescent="0.25">
      <c r="A8" s="77"/>
      <c r="B8" s="41"/>
      <c r="C8" s="41"/>
      <c r="D8" s="42" t="str">
        <f t="shared" si="0"/>
        <v/>
      </c>
      <c r="E8" s="43"/>
      <c r="F8" s="44"/>
      <c r="G8" s="45" t="str">
        <f t="shared" si="1"/>
        <v/>
      </c>
      <c r="H8" s="46" t="str">
        <f t="shared" si="2"/>
        <v/>
      </c>
      <c r="I8" s="47" t="str">
        <f t="shared" si="3"/>
        <v/>
      </c>
      <c r="J8" s="48">
        <f t="shared" si="4"/>
        <v>0</v>
      </c>
      <c r="K8" s="49" t="str">
        <f t="shared" si="5"/>
        <v/>
      </c>
      <c r="L8" s="49" t="str">
        <f t="shared" si="6"/>
        <v/>
      </c>
      <c r="M8" s="50">
        <f t="shared" si="7"/>
        <v>0</v>
      </c>
      <c r="N8" s="51" t="str">
        <f t="shared" si="8"/>
        <v/>
      </c>
      <c r="O8" s="52" t="str">
        <f t="shared" si="9"/>
        <v/>
      </c>
      <c r="P8" s="53"/>
      <c r="Q8" s="54" t="str">
        <f t="shared" si="10"/>
        <v/>
      </c>
      <c r="R8" s="55"/>
      <c r="S8" s="56"/>
      <c r="T8" s="57">
        <f t="shared" si="11"/>
        <v>0</v>
      </c>
      <c r="U8" s="58"/>
      <c r="V8" s="58"/>
      <c r="W8" s="43"/>
      <c r="X8" s="59" t="str">
        <f t="shared" si="12"/>
        <v/>
      </c>
      <c r="Y8" s="58"/>
      <c r="Z8" s="58"/>
      <c r="AA8" s="58"/>
      <c r="AB8" s="58"/>
      <c r="AC8" s="58"/>
      <c r="AD8" s="60" t="str">
        <f t="shared" si="13"/>
        <v/>
      </c>
      <c r="AE8" s="61">
        <v>0.05</v>
      </c>
      <c r="AF8" s="62" t="str">
        <f t="shared" si="14"/>
        <v/>
      </c>
      <c r="AG8" s="59" t="str">
        <f t="shared" si="15"/>
        <v/>
      </c>
      <c r="AH8" s="63" t="str">
        <f t="shared" si="16"/>
        <v/>
      </c>
      <c r="AI8" s="64" t="str">
        <f t="shared" si="17"/>
        <v/>
      </c>
      <c r="AJ8" s="65" t="str">
        <f t="shared" si="18"/>
        <v/>
      </c>
      <c r="AK8" s="66" t="str">
        <f t="shared" si="19"/>
        <v/>
      </c>
      <c r="AL8" s="76"/>
      <c r="AM8" s="68"/>
      <c r="AN8" s="69"/>
      <c r="AO8" s="69"/>
      <c r="AP8" s="49">
        <f t="shared" si="20"/>
        <v>0</v>
      </c>
      <c r="AQ8" s="49">
        <f t="shared" si="21"/>
        <v>0</v>
      </c>
      <c r="AR8" s="49" t="e">
        <f t="shared" si="22"/>
        <v>#VALUE!</v>
      </c>
      <c r="AS8" s="70" t="str">
        <f t="shared" si="23"/>
        <v/>
      </c>
      <c r="AT8" s="70" t="str">
        <f t="shared" si="24"/>
        <v/>
      </c>
    </row>
    <row r="9" spans="1:46" ht="13.2" x14ac:dyDescent="0.25">
      <c r="A9" s="77"/>
      <c r="B9" s="41"/>
      <c r="C9" s="72"/>
      <c r="D9" s="42" t="str">
        <f t="shared" si="0"/>
        <v/>
      </c>
      <c r="E9" s="43"/>
      <c r="F9" s="44"/>
      <c r="G9" s="45" t="str">
        <f t="shared" si="1"/>
        <v/>
      </c>
      <c r="H9" s="46" t="str">
        <f t="shared" si="2"/>
        <v/>
      </c>
      <c r="I9" s="47" t="str">
        <f t="shared" si="3"/>
        <v/>
      </c>
      <c r="J9" s="48">
        <f t="shared" si="4"/>
        <v>0</v>
      </c>
      <c r="K9" s="49" t="str">
        <f t="shared" si="5"/>
        <v/>
      </c>
      <c r="L9" s="49" t="str">
        <f t="shared" si="6"/>
        <v/>
      </c>
      <c r="M9" s="50">
        <f t="shared" si="7"/>
        <v>0</v>
      </c>
      <c r="N9" s="51" t="str">
        <f t="shared" si="8"/>
        <v/>
      </c>
      <c r="O9" s="52" t="str">
        <f t="shared" si="9"/>
        <v/>
      </c>
      <c r="P9" s="53"/>
      <c r="Q9" s="54" t="str">
        <f t="shared" si="10"/>
        <v/>
      </c>
      <c r="R9" s="55"/>
      <c r="S9" s="56"/>
      <c r="T9" s="57">
        <f t="shared" si="11"/>
        <v>0</v>
      </c>
      <c r="U9" s="58"/>
      <c r="V9" s="58"/>
      <c r="W9" s="43"/>
      <c r="X9" s="59" t="str">
        <f t="shared" si="12"/>
        <v/>
      </c>
      <c r="Y9" s="58"/>
      <c r="Z9" s="58"/>
      <c r="AA9" s="58"/>
      <c r="AB9" s="58"/>
      <c r="AC9" s="58"/>
      <c r="AD9" s="60" t="str">
        <f t="shared" si="13"/>
        <v/>
      </c>
      <c r="AE9" s="61">
        <v>0.05</v>
      </c>
      <c r="AF9" s="62" t="str">
        <f t="shared" si="14"/>
        <v/>
      </c>
      <c r="AG9" s="59" t="str">
        <f t="shared" si="15"/>
        <v/>
      </c>
      <c r="AH9" s="63" t="str">
        <f t="shared" si="16"/>
        <v/>
      </c>
      <c r="AI9" s="64" t="str">
        <f t="shared" si="17"/>
        <v/>
      </c>
      <c r="AJ9" s="65" t="str">
        <f t="shared" si="18"/>
        <v/>
      </c>
      <c r="AK9" s="66" t="str">
        <f t="shared" si="19"/>
        <v/>
      </c>
      <c r="AL9" s="76"/>
      <c r="AM9" s="68"/>
      <c r="AN9" s="69"/>
      <c r="AO9" s="69"/>
      <c r="AP9" s="49">
        <f t="shared" si="20"/>
        <v>0</v>
      </c>
      <c r="AQ9" s="49">
        <f t="shared" si="21"/>
        <v>0</v>
      </c>
      <c r="AR9" s="49" t="e">
        <f t="shared" si="22"/>
        <v>#VALUE!</v>
      </c>
      <c r="AS9" s="70" t="str">
        <f t="shared" si="23"/>
        <v/>
      </c>
      <c r="AT9" s="70" t="str">
        <f t="shared" si="24"/>
        <v/>
      </c>
    </row>
    <row r="10" spans="1:46" ht="13.2" x14ac:dyDescent="0.25">
      <c r="A10" s="77"/>
      <c r="B10" s="41"/>
      <c r="C10" s="41"/>
      <c r="D10" s="42" t="str">
        <f t="shared" si="0"/>
        <v/>
      </c>
      <c r="E10" s="43"/>
      <c r="F10" s="44"/>
      <c r="G10" s="45" t="str">
        <f t="shared" si="1"/>
        <v/>
      </c>
      <c r="H10" s="46" t="str">
        <f t="shared" si="2"/>
        <v/>
      </c>
      <c r="I10" s="47" t="str">
        <f t="shared" si="3"/>
        <v/>
      </c>
      <c r="J10" s="48">
        <f t="shared" si="4"/>
        <v>0</v>
      </c>
      <c r="K10" s="49" t="str">
        <f t="shared" si="5"/>
        <v/>
      </c>
      <c r="L10" s="49" t="str">
        <f t="shared" si="6"/>
        <v/>
      </c>
      <c r="M10" s="50">
        <f t="shared" si="7"/>
        <v>0</v>
      </c>
      <c r="N10" s="51" t="str">
        <f t="shared" si="8"/>
        <v/>
      </c>
      <c r="O10" s="52" t="str">
        <f t="shared" si="9"/>
        <v/>
      </c>
      <c r="P10" s="53"/>
      <c r="Q10" s="54" t="str">
        <f t="shared" si="10"/>
        <v/>
      </c>
      <c r="R10" s="55"/>
      <c r="S10" s="56"/>
      <c r="T10" s="57">
        <f t="shared" si="11"/>
        <v>0</v>
      </c>
      <c r="U10" s="58"/>
      <c r="V10" s="58"/>
      <c r="W10" s="43"/>
      <c r="X10" s="59" t="str">
        <f t="shared" si="12"/>
        <v/>
      </c>
      <c r="Y10" s="58"/>
      <c r="Z10" s="58"/>
      <c r="AA10" s="58"/>
      <c r="AB10" s="58"/>
      <c r="AC10" s="58"/>
      <c r="AD10" s="60" t="str">
        <f t="shared" si="13"/>
        <v/>
      </c>
      <c r="AE10" s="61">
        <v>0.05</v>
      </c>
      <c r="AF10" s="62" t="str">
        <f t="shared" si="14"/>
        <v/>
      </c>
      <c r="AG10" s="59" t="str">
        <f t="shared" si="15"/>
        <v/>
      </c>
      <c r="AH10" s="63" t="str">
        <f t="shared" si="16"/>
        <v/>
      </c>
      <c r="AI10" s="64" t="str">
        <f t="shared" si="17"/>
        <v/>
      </c>
      <c r="AJ10" s="65" t="str">
        <f t="shared" si="18"/>
        <v/>
      </c>
      <c r="AK10" s="66" t="str">
        <f t="shared" si="19"/>
        <v/>
      </c>
      <c r="AL10" s="76"/>
      <c r="AM10" s="68"/>
      <c r="AN10" s="69"/>
      <c r="AO10" s="69"/>
      <c r="AP10" s="49">
        <f t="shared" si="20"/>
        <v>0</v>
      </c>
      <c r="AQ10" s="49">
        <f t="shared" si="21"/>
        <v>0</v>
      </c>
      <c r="AR10" s="49" t="e">
        <f t="shared" si="22"/>
        <v>#VALUE!</v>
      </c>
      <c r="AS10" s="70" t="str">
        <f t="shared" si="23"/>
        <v/>
      </c>
      <c r="AT10" s="70" t="str">
        <f t="shared" si="24"/>
        <v/>
      </c>
    </row>
    <row r="11" spans="1:46" ht="13.2" x14ac:dyDescent="0.25">
      <c r="A11" s="77"/>
      <c r="B11" s="41"/>
      <c r="C11" s="41"/>
      <c r="D11" s="42" t="str">
        <f t="shared" si="0"/>
        <v/>
      </c>
      <c r="E11" s="43"/>
      <c r="F11" s="44"/>
      <c r="G11" s="45" t="str">
        <f t="shared" si="1"/>
        <v/>
      </c>
      <c r="H11" s="46" t="str">
        <f t="shared" si="2"/>
        <v/>
      </c>
      <c r="I11" s="47" t="str">
        <f t="shared" si="3"/>
        <v/>
      </c>
      <c r="J11" s="48">
        <f t="shared" si="4"/>
        <v>0</v>
      </c>
      <c r="K11" s="49" t="str">
        <f t="shared" si="5"/>
        <v/>
      </c>
      <c r="L11" s="49" t="str">
        <f t="shared" si="6"/>
        <v/>
      </c>
      <c r="M11" s="50">
        <f t="shared" si="7"/>
        <v>0</v>
      </c>
      <c r="N11" s="51" t="str">
        <f t="shared" si="8"/>
        <v/>
      </c>
      <c r="O11" s="52" t="str">
        <f t="shared" si="9"/>
        <v/>
      </c>
      <c r="P11" s="53"/>
      <c r="Q11" s="54" t="str">
        <f t="shared" si="10"/>
        <v/>
      </c>
      <c r="R11" s="55"/>
      <c r="S11" s="56"/>
      <c r="T11" s="57">
        <f t="shared" si="11"/>
        <v>0</v>
      </c>
      <c r="U11" s="58"/>
      <c r="V11" s="58"/>
      <c r="W11" s="43"/>
      <c r="X11" s="59" t="str">
        <f t="shared" si="12"/>
        <v/>
      </c>
      <c r="Y11" s="58"/>
      <c r="Z11" s="58"/>
      <c r="AA11" s="58"/>
      <c r="AB11" s="58"/>
      <c r="AC11" s="58"/>
      <c r="AD11" s="60" t="str">
        <f t="shared" si="13"/>
        <v/>
      </c>
      <c r="AE11" s="61">
        <v>0.05</v>
      </c>
      <c r="AF11" s="62" t="str">
        <f t="shared" si="14"/>
        <v/>
      </c>
      <c r="AG11" s="59" t="str">
        <f t="shared" si="15"/>
        <v/>
      </c>
      <c r="AH11" s="63" t="str">
        <f t="shared" si="16"/>
        <v/>
      </c>
      <c r="AI11" s="64" t="str">
        <f t="shared" si="17"/>
        <v/>
      </c>
      <c r="AJ11" s="65" t="str">
        <f t="shared" si="18"/>
        <v/>
      </c>
      <c r="AK11" s="66" t="str">
        <f t="shared" si="19"/>
        <v/>
      </c>
      <c r="AL11" s="76"/>
      <c r="AM11" s="68"/>
      <c r="AN11" s="69"/>
      <c r="AO11" s="69"/>
      <c r="AP11" s="49">
        <f t="shared" si="20"/>
        <v>0</v>
      </c>
      <c r="AQ11" s="49">
        <f t="shared" si="21"/>
        <v>0</v>
      </c>
      <c r="AR11" s="49" t="e">
        <f t="shared" si="22"/>
        <v>#VALUE!</v>
      </c>
      <c r="AS11" s="70" t="str">
        <f t="shared" si="23"/>
        <v/>
      </c>
      <c r="AT11" s="70" t="str">
        <f t="shared" si="24"/>
        <v/>
      </c>
    </row>
    <row r="12" spans="1:46" ht="13.2" x14ac:dyDescent="0.25">
      <c r="A12" s="77"/>
      <c r="B12" s="41"/>
      <c r="C12" s="41"/>
      <c r="D12" s="42" t="str">
        <f t="shared" si="0"/>
        <v/>
      </c>
      <c r="E12" s="43"/>
      <c r="F12" s="44"/>
      <c r="G12" s="45" t="str">
        <f t="shared" si="1"/>
        <v/>
      </c>
      <c r="H12" s="46" t="str">
        <f t="shared" si="2"/>
        <v/>
      </c>
      <c r="I12" s="47" t="str">
        <f t="shared" si="3"/>
        <v/>
      </c>
      <c r="J12" s="48">
        <f t="shared" si="4"/>
        <v>0</v>
      </c>
      <c r="K12" s="49" t="str">
        <f t="shared" si="5"/>
        <v/>
      </c>
      <c r="L12" s="49" t="str">
        <f t="shared" si="6"/>
        <v/>
      </c>
      <c r="M12" s="50">
        <f t="shared" si="7"/>
        <v>0</v>
      </c>
      <c r="N12" s="51" t="str">
        <f t="shared" si="8"/>
        <v/>
      </c>
      <c r="O12" s="52" t="str">
        <f t="shared" si="9"/>
        <v/>
      </c>
      <c r="P12" s="53"/>
      <c r="Q12" s="54" t="str">
        <f t="shared" si="10"/>
        <v/>
      </c>
      <c r="R12" s="55"/>
      <c r="S12" s="56"/>
      <c r="T12" s="57">
        <f t="shared" si="11"/>
        <v>0</v>
      </c>
      <c r="U12" s="58"/>
      <c r="V12" s="58"/>
      <c r="W12" s="43"/>
      <c r="X12" s="59" t="str">
        <f t="shared" si="12"/>
        <v/>
      </c>
      <c r="Y12" s="58"/>
      <c r="Z12" s="58"/>
      <c r="AA12" s="58"/>
      <c r="AB12" s="58"/>
      <c r="AC12" s="58"/>
      <c r="AD12" s="60" t="str">
        <f t="shared" si="13"/>
        <v/>
      </c>
      <c r="AE12" s="61">
        <v>0.05</v>
      </c>
      <c r="AF12" s="62" t="str">
        <f t="shared" si="14"/>
        <v/>
      </c>
      <c r="AG12" s="59" t="str">
        <f t="shared" si="15"/>
        <v/>
      </c>
      <c r="AH12" s="63" t="str">
        <f t="shared" si="16"/>
        <v/>
      </c>
      <c r="AI12" s="64" t="str">
        <f t="shared" si="17"/>
        <v/>
      </c>
      <c r="AJ12" s="65" t="str">
        <f t="shared" si="18"/>
        <v/>
      </c>
      <c r="AK12" s="66" t="str">
        <f t="shared" si="19"/>
        <v/>
      </c>
      <c r="AL12" s="76"/>
      <c r="AM12" s="68"/>
      <c r="AN12" s="69"/>
      <c r="AO12" s="69"/>
      <c r="AP12" s="49">
        <f t="shared" si="20"/>
        <v>0</v>
      </c>
      <c r="AQ12" s="49">
        <f t="shared" si="21"/>
        <v>0</v>
      </c>
      <c r="AR12" s="49" t="e">
        <f t="shared" si="22"/>
        <v>#VALUE!</v>
      </c>
      <c r="AS12" s="70" t="str">
        <f t="shared" si="23"/>
        <v/>
      </c>
      <c r="AT12" s="70" t="str">
        <f t="shared" si="24"/>
        <v/>
      </c>
    </row>
    <row r="13" spans="1:46" ht="13.2" x14ac:dyDescent="0.25">
      <c r="A13" s="77"/>
      <c r="B13" s="41"/>
      <c r="C13" s="41"/>
      <c r="D13" s="42" t="str">
        <f t="shared" si="0"/>
        <v/>
      </c>
      <c r="E13" s="43"/>
      <c r="F13" s="44"/>
      <c r="G13" s="45" t="str">
        <f t="shared" si="1"/>
        <v/>
      </c>
      <c r="H13" s="46" t="str">
        <f t="shared" si="2"/>
        <v/>
      </c>
      <c r="I13" s="47" t="str">
        <f t="shared" si="3"/>
        <v/>
      </c>
      <c r="J13" s="48">
        <f t="shared" si="4"/>
        <v>0</v>
      </c>
      <c r="K13" s="49" t="str">
        <f t="shared" si="5"/>
        <v/>
      </c>
      <c r="L13" s="49" t="str">
        <f t="shared" si="6"/>
        <v/>
      </c>
      <c r="M13" s="50">
        <f t="shared" si="7"/>
        <v>0</v>
      </c>
      <c r="N13" s="51" t="str">
        <f t="shared" si="8"/>
        <v/>
      </c>
      <c r="O13" s="52" t="str">
        <f t="shared" si="9"/>
        <v/>
      </c>
      <c r="P13" s="53"/>
      <c r="Q13" s="54" t="str">
        <f t="shared" si="10"/>
        <v/>
      </c>
      <c r="R13" s="55"/>
      <c r="S13" s="56"/>
      <c r="T13" s="57">
        <f t="shared" si="11"/>
        <v>0</v>
      </c>
      <c r="U13" s="58"/>
      <c r="V13" s="58"/>
      <c r="W13" s="43"/>
      <c r="X13" s="59" t="str">
        <f t="shared" si="12"/>
        <v/>
      </c>
      <c r="Y13" s="58"/>
      <c r="Z13" s="58"/>
      <c r="AA13" s="58"/>
      <c r="AB13" s="58"/>
      <c r="AC13" s="58"/>
      <c r="AD13" s="60" t="str">
        <f t="shared" si="13"/>
        <v/>
      </c>
      <c r="AE13" s="61">
        <v>0.05</v>
      </c>
      <c r="AF13" s="62" t="str">
        <f t="shared" si="14"/>
        <v/>
      </c>
      <c r="AG13" s="59" t="str">
        <f t="shared" si="15"/>
        <v/>
      </c>
      <c r="AH13" s="63" t="str">
        <f t="shared" si="16"/>
        <v/>
      </c>
      <c r="AI13" s="64" t="str">
        <f t="shared" si="17"/>
        <v/>
      </c>
      <c r="AJ13" s="65" t="str">
        <f t="shared" si="18"/>
        <v/>
      </c>
      <c r="AK13" s="66" t="str">
        <f t="shared" si="19"/>
        <v/>
      </c>
      <c r="AL13" s="76"/>
      <c r="AM13" s="68"/>
      <c r="AN13" s="69"/>
      <c r="AO13" s="69"/>
      <c r="AP13" s="49">
        <f t="shared" si="20"/>
        <v>0</v>
      </c>
      <c r="AQ13" s="49">
        <f t="shared" si="21"/>
        <v>0</v>
      </c>
      <c r="AR13" s="49" t="e">
        <f t="shared" si="22"/>
        <v>#VALUE!</v>
      </c>
      <c r="AS13" s="70" t="str">
        <f t="shared" si="23"/>
        <v/>
      </c>
      <c r="AT13" s="70" t="str">
        <f t="shared" si="24"/>
        <v/>
      </c>
    </row>
    <row r="14" spans="1:46" ht="13.2" x14ac:dyDescent="0.25">
      <c r="A14" s="77"/>
      <c r="B14" s="41"/>
      <c r="C14" s="41"/>
      <c r="D14" s="42" t="str">
        <f t="shared" si="0"/>
        <v/>
      </c>
      <c r="E14" s="43"/>
      <c r="F14" s="44"/>
      <c r="G14" s="45" t="str">
        <f t="shared" si="1"/>
        <v/>
      </c>
      <c r="H14" s="46" t="str">
        <f t="shared" si="2"/>
        <v/>
      </c>
      <c r="I14" s="47" t="str">
        <f t="shared" si="3"/>
        <v/>
      </c>
      <c r="J14" s="48">
        <f t="shared" si="4"/>
        <v>0</v>
      </c>
      <c r="K14" s="49" t="str">
        <f t="shared" si="5"/>
        <v/>
      </c>
      <c r="L14" s="49" t="str">
        <f t="shared" si="6"/>
        <v/>
      </c>
      <c r="M14" s="50">
        <f t="shared" si="7"/>
        <v>0</v>
      </c>
      <c r="N14" s="51" t="str">
        <f t="shared" si="8"/>
        <v/>
      </c>
      <c r="O14" s="52" t="str">
        <f t="shared" si="9"/>
        <v/>
      </c>
      <c r="P14" s="53"/>
      <c r="Q14" s="54" t="str">
        <f t="shared" si="10"/>
        <v/>
      </c>
      <c r="R14" s="55"/>
      <c r="S14" s="56"/>
      <c r="T14" s="57">
        <f t="shared" si="11"/>
        <v>0</v>
      </c>
      <c r="U14" s="58"/>
      <c r="V14" s="58"/>
      <c r="W14" s="43"/>
      <c r="X14" s="59" t="str">
        <f t="shared" si="12"/>
        <v/>
      </c>
      <c r="Y14" s="58"/>
      <c r="Z14" s="58"/>
      <c r="AA14" s="58"/>
      <c r="AB14" s="58"/>
      <c r="AC14" s="58"/>
      <c r="AD14" s="60" t="str">
        <f t="shared" si="13"/>
        <v/>
      </c>
      <c r="AE14" s="61">
        <v>0.05</v>
      </c>
      <c r="AF14" s="62" t="str">
        <f t="shared" si="14"/>
        <v/>
      </c>
      <c r="AG14" s="59" t="str">
        <f t="shared" si="15"/>
        <v/>
      </c>
      <c r="AH14" s="63" t="str">
        <f t="shared" si="16"/>
        <v/>
      </c>
      <c r="AI14" s="64" t="str">
        <f t="shared" si="17"/>
        <v/>
      </c>
      <c r="AJ14" s="65" t="str">
        <f t="shared" si="18"/>
        <v/>
      </c>
      <c r="AK14" s="66" t="str">
        <f t="shared" si="19"/>
        <v/>
      </c>
      <c r="AL14" s="76"/>
      <c r="AM14" s="68"/>
      <c r="AN14" s="69"/>
      <c r="AO14" s="69"/>
      <c r="AP14" s="49">
        <f t="shared" si="20"/>
        <v>0</v>
      </c>
      <c r="AQ14" s="49">
        <f t="shared" si="21"/>
        <v>0</v>
      </c>
      <c r="AR14" s="49" t="e">
        <f t="shared" si="22"/>
        <v>#VALUE!</v>
      </c>
      <c r="AS14" s="70" t="str">
        <f t="shared" si="23"/>
        <v/>
      </c>
      <c r="AT14" s="70" t="str">
        <f t="shared" si="24"/>
        <v/>
      </c>
    </row>
    <row r="15" spans="1:46" ht="13.2" x14ac:dyDescent="0.25">
      <c r="A15" s="77"/>
      <c r="B15" s="41"/>
      <c r="C15" s="41"/>
      <c r="D15" s="42" t="str">
        <f t="shared" si="0"/>
        <v/>
      </c>
      <c r="E15" s="43"/>
      <c r="F15" s="44"/>
      <c r="G15" s="45" t="str">
        <f t="shared" si="1"/>
        <v/>
      </c>
      <c r="H15" s="46" t="str">
        <f t="shared" si="2"/>
        <v/>
      </c>
      <c r="I15" s="47" t="str">
        <f t="shared" si="3"/>
        <v/>
      </c>
      <c r="J15" s="48">
        <f t="shared" si="4"/>
        <v>0</v>
      </c>
      <c r="K15" s="49" t="str">
        <f t="shared" si="5"/>
        <v/>
      </c>
      <c r="L15" s="49" t="str">
        <f t="shared" si="6"/>
        <v/>
      </c>
      <c r="M15" s="50">
        <f t="shared" si="7"/>
        <v>0</v>
      </c>
      <c r="N15" s="51" t="str">
        <f t="shared" si="8"/>
        <v/>
      </c>
      <c r="O15" s="52" t="str">
        <f t="shared" si="9"/>
        <v/>
      </c>
      <c r="P15" s="53"/>
      <c r="Q15" s="54" t="str">
        <f t="shared" si="10"/>
        <v/>
      </c>
      <c r="R15" s="55"/>
      <c r="S15" s="56"/>
      <c r="T15" s="57">
        <f t="shared" si="11"/>
        <v>0</v>
      </c>
      <c r="U15" s="58"/>
      <c r="V15" s="58"/>
      <c r="W15" s="43"/>
      <c r="X15" s="59" t="str">
        <f t="shared" si="12"/>
        <v/>
      </c>
      <c r="Y15" s="58"/>
      <c r="Z15" s="58"/>
      <c r="AA15" s="58"/>
      <c r="AB15" s="58"/>
      <c r="AC15" s="58"/>
      <c r="AD15" s="60" t="str">
        <f t="shared" si="13"/>
        <v/>
      </c>
      <c r="AE15" s="61">
        <v>0.05</v>
      </c>
      <c r="AF15" s="62" t="str">
        <f t="shared" si="14"/>
        <v/>
      </c>
      <c r="AG15" s="59" t="str">
        <f t="shared" si="15"/>
        <v/>
      </c>
      <c r="AH15" s="63" t="str">
        <f t="shared" si="16"/>
        <v/>
      </c>
      <c r="AI15" s="64" t="str">
        <f t="shared" si="17"/>
        <v/>
      </c>
      <c r="AJ15" s="65" t="str">
        <f t="shared" si="18"/>
        <v/>
      </c>
      <c r="AK15" s="66" t="str">
        <f t="shared" si="19"/>
        <v/>
      </c>
      <c r="AL15" s="76"/>
      <c r="AM15" s="68"/>
      <c r="AN15" s="69"/>
      <c r="AO15" s="69"/>
      <c r="AP15" s="49">
        <f t="shared" si="20"/>
        <v>0</v>
      </c>
      <c r="AQ15" s="49">
        <f t="shared" si="21"/>
        <v>0</v>
      </c>
      <c r="AR15" s="49" t="e">
        <f t="shared" si="22"/>
        <v>#VALUE!</v>
      </c>
      <c r="AS15" s="70" t="str">
        <f t="shared" si="23"/>
        <v/>
      </c>
      <c r="AT15" s="70" t="str">
        <f t="shared" si="24"/>
        <v/>
      </c>
    </row>
    <row r="16" spans="1:46" ht="13.2" x14ac:dyDescent="0.25">
      <c r="A16" s="77"/>
      <c r="B16" s="41"/>
      <c r="C16" s="41"/>
      <c r="D16" s="42" t="str">
        <f t="shared" si="0"/>
        <v/>
      </c>
      <c r="E16" s="43"/>
      <c r="F16" s="44"/>
      <c r="G16" s="45" t="str">
        <f t="shared" si="1"/>
        <v/>
      </c>
      <c r="H16" s="46" t="str">
        <f t="shared" si="2"/>
        <v/>
      </c>
      <c r="I16" s="47" t="str">
        <f t="shared" si="3"/>
        <v/>
      </c>
      <c r="J16" s="48">
        <f t="shared" si="4"/>
        <v>0</v>
      </c>
      <c r="K16" s="49" t="str">
        <f t="shared" si="5"/>
        <v/>
      </c>
      <c r="L16" s="49" t="str">
        <f t="shared" si="6"/>
        <v/>
      </c>
      <c r="M16" s="50">
        <f t="shared" si="7"/>
        <v>0</v>
      </c>
      <c r="N16" s="51" t="str">
        <f t="shared" si="8"/>
        <v/>
      </c>
      <c r="O16" s="52" t="str">
        <f t="shared" si="9"/>
        <v/>
      </c>
      <c r="P16" s="53"/>
      <c r="Q16" s="54" t="str">
        <f t="shared" si="10"/>
        <v/>
      </c>
      <c r="R16" s="55"/>
      <c r="S16" s="56"/>
      <c r="T16" s="57">
        <f t="shared" si="11"/>
        <v>0</v>
      </c>
      <c r="U16" s="58"/>
      <c r="V16" s="58"/>
      <c r="W16" s="43"/>
      <c r="X16" s="59" t="str">
        <f t="shared" si="12"/>
        <v/>
      </c>
      <c r="Y16" s="58"/>
      <c r="Z16" s="58"/>
      <c r="AA16" s="58"/>
      <c r="AB16" s="58"/>
      <c r="AC16" s="58"/>
      <c r="AD16" s="60" t="str">
        <f t="shared" si="13"/>
        <v/>
      </c>
      <c r="AE16" s="61">
        <v>0.05</v>
      </c>
      <c r="AF16" s="62" t="str">
        <f t="shared" si="14"/>
        <v/>
      </c>
      <c r="AG16" s="59" t="str">
        <f t="shared" si="15"/>
        <v/>
      </c>
      <c r="AH16" s="63" t="str">
        <f t="shared" si="16"/>
        <v/>
      </c>
      <c r="AI16" s="64" t="str">
        <f t="shared" si="17"/>
        <v/>
      </c>
      <c r="AJ16" s="65" t="str">
        <f t="shared" si="18"/>
        <v/>
      </c>
      <c r="AK16" s="66" t="str">
        <f t="shared" si="19"/>
        <v/>
      </c>
      <c r="AL16" s="76"/>
      <c r="AM16" s="68"/>
      <c r="AN16" s="69"/>
      <c r="AO16" s="69"/>
      <c r="AP16" s="49">
        <f t="shared" si="20"/>
        <v>0</v>
      </c>
      <c r="AQ16" s="49">
        <f t="shared" si="21"/>
        <v>0</v>
      </c>
      <c r="AR16" s="49" t="e">
        <f t="shared" si="22"/>
        <v>#VALUE!</v>
      </c>
      <c r="AS16" s="70" t="str">
        <f t="shared" si="23"/>
        <v/>
      </c>
      <c r="AT16" s="70" t="str">
        <f t="shared" si="24"/>
        <v/>
      </c>
    </row>
  </sheetData>
  <mergeCells count="2">
    <mergeCell ref="J2:K2"/>
    <mergeCell ref="M2:N2"/>
  </mergeCells>
  <conditionalFormatting sqref="H1:H16">
    <cfRule type="cellIs" dxfId="3" priority="2" operator="between">
      <formula>"0%"</formula>
      <formula>"40%"</formula>
    </cfRule>
  </conditionalFormatting>
  <conditionalFormatting sqref="H4:H16">
    <cfRule type="cellIs" dxfId="2" priority="1" operator="lessThanOrEqual">
      <formula>0</formula>
    </cfRule>
    <cfRule type="cellIs" dxfId="1" priority="3" operator="between">
      <formula>"40%"</formula>
      <formula>"50%"</formula>
    </cfRule>
    <cfRule type="cellIs" dxfId="0" priority="4" operator="between">
      <formula>"50%"</formula>
      <formula>"1000%"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"/>
  <sheetViews>
    <sheetView workbookViewId="0"/>
  </sheetViews>
  <sheetFormatPr defaultColWidth="12.6640625" defaultRowHeight="15.75" customHeight="1" x14ac:dyDescent="0.25"/>
  <cols>
    <col min="1" max="1" width="20.88671875" customWidth="1"/>
    <col min="2" max="2" width="13.88671875" customWidth="1"/>
    <col min="3" max="3" width="9.33203125" customWidth="1"/>
    <col min="4" max="4" width="10.44140625" customWidth="1"/>
    <col min="5" max="5" width="8.77734375" customWidth="1"/>
  </cols>
  <sheetData>
    <row r="1" spans="1:5" x14ac:dyDescent="0.25">
      <c r="A1" s="78" t="s">
        <v>19</v>
      </c>
      <c r="B1" s="79" t="s">
        <v>62</v>
      </c>
      <c r="C1" s="79" t="s">
        <v>21</v>
      </c>
      <c r="D1" s="79" t="s">
        <v>37</v>
      </c>
      <c r="E1" s="79" t="s">
        <v>39</v>
      </c>
    </row>
    <row r="2" spans="1:5" x14ac:dyDescent="0.25">
      <c r="A2" s="80" t="s">
        <v>66</v>
      </c>
      <c r="B2" s="81">
        <v>250</v>
      </c>
      <c r="C2" s="81">
        <v>550</v>
      </c>
      <c r="D2" s="81">
        <v>0</v>
      </c>
      <c r="E2" s="82">
        <v>0.9</v>
      </c>
    </row>
    <row r="3" spans="1:5" x14ac:dyDescent="0.25">
      <c r="A3" s="80" t="s">
        <v>67</v>
      </c>
      <c r="B3" s="81">
        <v>150</v>
      </c>
      <c r="C3" s="81">
        <v>450</v>
      </c>
      <c r="D3" s="81">
        <v>0</v>
      </c>
      <c r="E3" s="82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Советы по заполнению таблицы.</vt:lpstr>
      <vt:lpstr>WB</vt:lpstr>
      <vt:lpstr>WB (пример)</vt:lpstr>
      <vt:lpstr>Примеры товаров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Vilkov</cp:lastModifiedBy>
  <dcterms:modified xsi:type="dcterms:W3CDTF">2023-09-28T13:43:54Z</dcterms:modified>
</cp:coreProperties>
</file>