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D:\Estudos\FGV\TCC\Rio2016\"/>
    </mc:Choice>
  </mc:AlternateContent>
  <bookViews>
    <workbookView xWindow="0" yWindow="0" windowWidth="20490" windowHeight="6930"/>
  </bookViews>
  <sheets>
    <sheet name="Individual" sheetId="1" r:id="rId1"/>
  </sheets>
  <definedNames>
    <definedName name="_xlnm._FilterDatabase" localSheetId="0" hidden="1">Individual!$A$1:$I$65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6" i="1" l="1"/>
  <c r="O14" i="1"/>
  <c r="O42" i="1"/>
  <c r="O34" i="1"/>
  <c r="O17" i="1"/>
  <c r="O16" i="1"/>
  <c r="O15" i="1"/>
  <c r="O13" i="1"/>
  <c r="O11" i="1"/>
  <c r="O9" i="1"/>
  <c r="O8" i="1"/>
  <c r="O7" i="1"/>
  <c r="O6" i="1"/>
  <c r="O5" i="1"/>
  <c r="O3" i="1"/>
  <c r="O12" i="1"/>
  <c r="K3" i="1" l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M2" i="1"/>
  <c r="L2" i="1"/>
  <c r="K2" i="1"/>
</calcChain>
</file>

<file path=xl/sharedStrings.xml><?xml version="1.0" encoding="utf-8"?>
<sst xmlns="http://schemas.openxmlformats.org/spreadsheetml/2006/main" count="143" uniqueCount="119">
  <si>
    <t>KIM Woojin</t>
  </si>
  <si>
    <t>Korea</t>
  </si>
  <si>
    <t>ELLISON Brady</t>
  </si>
  <si>
    <t>USA</t>
  </si>
  <si>
    <t>PASQUALUCCI David</t>
  </si>
  <si>
    <t>Italy</t>
  </si>
  <si>
    <t>VAN DEN BERG Sjef</t>
  </si>
  <si>
    <t>Netherlands</t>
  </si>
  <si>
    <t>DAS Atanu</t>
  </si>
  <si>
    <t>India</t>
  </si>
  <si>
    <t>KU Bonchan</t>
  </si>
  <si>
    <t>FURUKAWA Takaharu</t>
  </si>
  <si>
    <t>Japan</t>
  </si>
  <si>
    <t>VALLADONT Jean-Charles</t>
  </si>
  <si>
    <t>France</t>
  </si>
  <si>
    <t>WEI Chun-Heng</t>
  </si>
  <si>
    <t>Chinese Taipei</t>
  </si>
  <si>
    <t>RODRIGUEZ Juan I.</t>
  </si>
  <si>
    <t>Spain</t>
  </si>
  <si>
    <t>FLOTO Florian</t>
  </si>
  <si>
    <t>Germany</t>
  </si>
  <si>
    <t>LEE Seungyun</t>
  </si>
  <si>
    <t>SOTO Ricardo</t>
  </si>
  <si>
    <t>Chile</t>
  </si>
  <si>
    <t>WORTH Taylor</t>
  </si>
  <si>
    <t>Australia</t>
  </si>
  <si>
    <t>GARRETT Zach</t>
  </si>
  <si>
    <t>NESPOLI Mauro</t>
  </si>
  <si>
    <t>GU Xuesong</t>
  </si>
  <si>
    <t>PR China</t>
  </si>
  <si>
    <t>DUENAS Crispin</t>
  </si>
  <si>
    <t>Canada</t>
  </si>
  <si>
    <t>WANG Dapeng</t>
  </si>
  <si>
    <t>POTTS Alec</t>
  </si>
  <si>
    <t>DANIEL Lucas</t>
  </si>
  <si>
    <t>MOHAMAD Khairul Anuar</t>
  </si>
  <si>
    <t>Malaysia</t>
  </si>
  <si>
    <t>TYACK Ryan</t>
  </si>
  <si>
    <t>JANTSAN Gantugs</t>
  </si>
  <si>
    <t>Mongolia</t>
  </si>
  <si>
    <t>RUBAN Viktor</t>
  </si>
  <si>
    <t>Ukraine</t>
  </si>
  <si>
    <t>NESTENG Baard</t>
  </si>
  <si>
    <t>Norway</t>
  </si>
  <si>
    <t>VAN DER VEN Rick</t>
  </si>
  <si>
    <t>BOARDMAN Ernesto</t>
  </si>
  <si>
    <t>Mexico</t>
  </si>
  <si>
    <t>GAZOZ Mete</t>
  </si>
  <si>
    <t>Turkey</t>
  </si>
  <si>
    <t>KAO Hao-Wen</t>
  </si>
  <si>
    <t>KAMINSKI Jake</t>
  </si>
  <si>
    <t>XING Yu</t>
  </si>
  <si>
    <t>EGA AGATHA Riau</t>
  </si>
  <si>
    <t>Indonesia</t>
  </si>
  <si>
    <t>D’ALMEIDA Marcus</t>
  </si>
  <si>
    <t>Brazil</t>
  </si>
  <si>
    <t>FERNANDEZ Antonio</t>
  </si>
  <si>
    <t>PLIHON Pierre</t>
  </si>
  <si>
    <t>PUENTES Adrian</t>
  </si>
  <si>
    <t>Cuba</t>
  </si>
  <si>
    <t>HUSTON Patrick</t>
  </si>
  <si>
    <t>Great Britain</t>
  </si>
  <si>
    <t>YU Guan-Lin</t>
  </si>
  <si>
    <t>PURNAMA Hendra</t>
  </si>
  <si>
    <t>THAMWONG Witthaya</t>
  </si>
  <si>
    <t>Thailand</t>
  </si>
  <si>
    <t>RAMAEKERS Robin</t>
  </si>
  <si>
    <t>Belgium</t>
  </si>
  <si>
    <t>PILA Andres</t>
  </si>
  <si>
    <t>Colombia</t>
  </si>
  <si>
    <t>ALVARINO GARCIA Miguel</t>
  </si>
  <si>
    <t>OLIVEIRA Bernardo</t>
  </si>
  <si>
    <t>MALAVE Elias</t>
  </si>
  <si>
    <t>Venezuela</t>
  </si>
  <si>
    <t>GALIAZZO Marco</t>
  </si>
  <si>
    <t>DUZELBAYEV Sultan</t>
  </si>
  <si>
    <t>Kazakhstan</t>
  </si>
  <si>
    <t>WIJAYA Muhammad</t>
  </si>
  <si>
    <t>KAMARUDDIN Haziq</t>
  </si>
  <si>
    <t>EL-NEMR Ahmed</t>
  </si>
  <si>
    <t>Egypt</t>
  </si>
  <si>
    <t>PRILEPOV Anton</t>
  </si>
  <si>
    <t>Belarus</t>
  </si>
  <si>
    <t>REZENDE XAVIER Daniel</t>
  </si>
  <si>
    <t>PIIPPO Samuli</t>
  </si>
  <si>
    <t>Finland</t>
  </si>
  <si>
    <t>NOR HASRIN Muhammad Akmal</t>
  </si>
  <si>
    <t>ELDER Robert</t>
  </si>
  <si>
    <t>Fiji</t>
  </si>
  <si>
    <t>KOUASSI Rene Philippe</t>
  </si>
  <si>
    <t>Cote d Ivoire</t>
  </si>
  <si>
    <t>DIELEMANS Mitch</t>
  </si>
  <si>
    <t>BALAZ Boris</t>
  </si>
  <si>
    <t>Slovakia</t>
  </si>
  <si>
    <t>MUKTAN Jitbahadur</t>
  </si>
  <si>
    <t>Nepal</t>
  </si>
  <si>
    <t>JENSEN Arne</t>
  </si>
  <si>
    <t>Tonga</t>
  </si>
  <si>
    <t>DAVID Areneo</t>
  </si>
  <si>
    <t>Malawi</t>
  </si>
  <si>
    <t>EL GHRARI Ali</t>
  </si>
  <si>
    <t>Libya</t>
  </si>
  <si>
    <t>SUTHERLAND Gavin</t>
  </si>
  <si>
    <t>Zimbabwe</t>
  </si>
  <si>
    <t>Rank</t>
  </si>
  <si>
    <t>Altleta</t>
  </si>
  <si>
    <t>Pais</t>
  </si>
  <si>
    <t>Round1</t>
  </si>
  <si>
    <t>Round2</t>
  </si>
  <si>
    <t>X</t>
  </si>
  <si>
    <t>Dez</t>
  </si>
  <si>
    <t>Nove</t>
  </si>
  <si>
    <t>WorldRanking</t>
  </si>
  <si>
    <t>Prop.Dez</t>
  </si>
  <si>
    <t>Prop.X</t>
  </si>
  <si>
    <t>Prop.Nove</t>
  </si>
  <si>
    <t>RoundTotal</t>
  </si>
  <si>
    <t>PontosCombates</t>
  </si>
  <si>
    <t>Finalista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</si>
</sst>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workbookViewId="0">
      <selection activeCell="N1" sqref="N1"/>
    </sheetView>
  </sheetViews>
  <sheetFormatPr defaultRowHeight="15" x14ac:dyDescent="0.25"/>
  <cols>
    <col min="1" max="1" width="7.85546875" customWidth="1"/>
    <col min="2" max="2" width="24.42578125" customWidth="1"/>
    <col min="3" max="3" width="14.140625" bestFit="1" customWidth="1"/>
    <col min="4" max="9" width="10.7109375" customWidth="1"/>
    <col min="10" max="10" width="16.85546875" customWidth="1"/>
    <col min="11" max="12" width="10.5703125" bestFit="1" customWidth="1"/>
    <col min="13" max="13" width="12.5703125" customWidth="1"/>
    <col min="15" max="15" width="16.140625" bestFit="1" customWidth="1"/>
  </cols>
  <sheetData>
    <row r="1" spans="1:15" ht="20.100000000000001" customHeight="1" x14ac:dyDescent="0.25">
      <c r="A1" s="2" t="s">
        <v>104</v>
      </c>
      <c r="B1" s="2" t="s">
        <v>105</v>
      </c>
      <c r="C1" s="2" t="s">
        <v>106</v>
      </c>
      <c r="D1" s="2" t="s">
        <v>107</v>
      </c>
      <c r="E1" s="2" t="s">
        <v>108</v>
      </c>
      <c r="F1" s="2" t="s">
        <v>116</v>
      </c>
      <c r="G1" s="2" t="s">
        <v>110</v>
      </c>
      <c r="H1" s="2" t="s">
        <v>109</v>
      </c>
      <c r="I1" s="2" t="s">
        <v>111</v>
      </c>
      <c r="J1" s="2" t="s">
        <v>112</v>
      </c>
      <c r="K1" s="2" t="s">
        <v>113</v>
      </c>
      <c r="L1" s="2" t="s">
        <v>114</v>
      </c>
      <c r="M1" s="2" t="s">
        <v>115</v>
      </c>
      <c r="N1" s="2" t="s">
        <v>118</v>
      </c>
      <c r="O1" s="2" t="s">
        <v>117</v>
      </c>
    </row>
    <row r="2" spans="1:15" ht="20.100000000000001" customHeight="1" x14ac:dyDescent="0.25">
      <c r="A2" s="1">
        <v>1</v>
      </c>
      <c r="B2" s="1" t="s">
        <v>0</v>
      </c>
      <c r="C2" s="1" t="s">
        <v>1</v>
      </c>
      <c r="D2" s="1">
        <v>348</v>
      </c>
      <c r="E2" s="1">
        <v>352</v>
      </c>
      <c r="F2" s="1">
        <v>700</v>
      </c>
      <c r="G2" s="1">
        <v>52</v>
      </c>
      <c r="H2" s="1">
        <v>26</v>
      </c>
      <c r="I2" s="2">
        <v>20</v>
      </c>
      <c r="J2" s="2">
        <v>273250</v>
      </c>
      <c r="K2" s="3">
        <f>G2*10/720</f>
        <v>0.72222222222222221</v>
      </c>
      <c r="L2" s="3">
        <f>H2*10/720</f>
        <v>0.3611111111111111</v>
      </c>
      <c r="M2" s="3">
        <f>I2*9/720</f>
        <v>0.25</v>
      </c>
      <c r="N2" s="2">
        <v>1</v>
      </c>
      <c r="O2" s="2">
        <v>0</v>
      </c>
    </row>
    <row r="3" spans="1:15" ht="20.100000000000001" customHeight="1" x14ac:dyDescent="0.25">
      <c r="A3" s="1">
        <v>2</v>
      </c>
      <c r="B3" s="1" t="s">
        <v>2</v>
      </c>
      <c r="C3" s="1" t="s">
        <v>3</v>
      </c>
      <c r="D3" s="1">
        <v>342</v>
      </c>
      <c r="E3" s="1">
        <v>348</v>
      </c>
      <c r="F3" s="1">
        <v>690</v>
      </c>
      <c r="G3" s="1">
        <v>44</v>
      </c>
      <c r="H3" s="1">
        <v>19</v>
      </c>
      <c r="I3" s="2">
        <v>27</v>
      </c>
      <c r="J3" s="2">
        <v>214500</v>
      </c>
      <c r="K3" s="3">
        <f t="shared" ref="K3:K65" si="0">G3*10/720</f>
        <v>0.61111111111111116</v>
      </c>
      <c r="L3" s="3">
        <f t="shared" ref="L3:L65" si="1">H3*10/720</f>
        <v>0.2638888888888889</v>
      </c>
      <c r="M3" s="3">
        <f t="shared" ref="M3:M65" si="2">I3*9/720</f>
        <v>0.33750000000000002</v>
      </c>
      <c r="N3" s="2">
        <v>1</v>
      </c>
      <c r="O3" s="2">
        <f>29+30+30+27+30+29</f>
        <v>175</v>
      </c>
    </row>
    <row r="4" spans="1:15" ht="20.100000000000001" customHeight="1" x14ac:dyDescent="0.25">
      <c r="A4" s="1">
        <v>3</v>
      </c>
      <c r="B4" s="1" t="s">
        <v>4</v>
      </c>
      <c r="C4" s="1" t="s">
        <v>5</v>
      </c>
      <c r="D4" s="1">
        <v>337</v>
      </c>
      <c r="E4" s="1">
        <v>348</v>
      </c>
      <c r="F4" s="1">
        <v>685</v>
      </c>
      <c r="G4" s="1">
        <v>40</v>
      </c>
      <c r="H4" s="1">
        <v>11</v>
      </c>
      <c r="I4" s="2">
        <v>29</v>
      </c>
      <c r="J4" s="2">
        <v>101250</v>
      </c>
      <c r="K4" s="3">
        <f t="shared" si="0"/>
        <v>0.55555555555555558</v>
      </c>
      <c r="L4" s="3">
        <f t="shared" si="1"/>
        <v>0.15277777777777779</v>
      </c>
      <c r="M4" s="3">
        <f t="shared" si="2"/>
        <v>0.36249999999999999</v>
      </c>
      <c r="N4" s="2">
        <v>0</v>
      </c>
      <c r="O4" s="2">
        <v>0</v>
      </c>
    </row>
    <row r="5" spans="1:15" ht="20.100000000000001" customHeight="1" x14ac:dyDescent="0.25">
      <c r="A5" s="1">
        <v>4</v>
      </c>
      <c r="B5" s="1" t="s">
        <v>6</v>
      </c>
      <c r="C5" s="1" t="s">
        <v>7</v>
      </c>
      <c r="D5" s="1">
        <v>347</v>
      </c>
      <c r="E5" s="1">
        <v>337</v>
      </c>
      <c r="F5" s="1">
        <v>684</v>
      </c>
      <c r="G5" s="1">
        <v>42</v>
      </c>
      <c r="H5" s="1">
        <v>11</v>
      </c>
      <c r="I5" s="2">
        <v>24</v>
      </c>
      <c r="J5" s="2">
        <v>217700</v>
      </c>
      <c r="K5" s="3">
        <f t="shared" si="0"/>
        <v>0.58333333333333337</v>
      </c>
      <c r="L5" s="3">
        <f t="shared" si="1"/>
        <v>0.15277777777777779</v>
      </c>
      <c r="M5" s="3">
        <f t="shared" si="2"/>
        <v>0.3</v>
      </c>
      <c r="N5" s="2">
        <v>1</v>
      </c>
      <c r="O5" s="2">
        <f>26+27+28+26+28+28</f>
        <v>163</v>
      </c>
    </row>
    <row r="6" spans="1:15" ht="20.100000000000001" customHeight="1" x14ac:dyDescent="0.25">
      <c r="A6" s="1">
        <v>5</v>
      </c>
      <c r="B6" s="1" t="s">
        <v>8</v>
      </c>
      <c r="C6" s="1" t="s">
        <v>9</v>
      </c>
      <c r="D6" s="1">
        <v>337</v>
      </c>
      <c r="E6" s="1">
        <v>346</v>
      </c>
      <c r="F6" s="1">
        <v>683</v>
      </c>
      <c r="G6" s="1">
        <v>39</v>
      </c>
      <c r="H6" s="1">
        <v>17</v>
      </c>
      <c r="I6" s="2">
        <v>29</v>
      </c>
      <c r="J6" s="2">
        <v>118750</v>
      </c>
      <c r="K6" s="3">
        <f t="shared" si="0"/>
        <v>0.54166666666666663</v>
      </c>
      <c r="L6" s="3">
        <f t="shared" si="1"/>
        <v>0.2361111111111111</v>
      </c>
      <c r="M6" s="3">
        <f t="shared" si="2"/>
        <v>0.36249999999999999</v>
      </c>
      <c r="N6" s="2">
        <v>1</v>
      </c>
      <c r="O6" s="2">
        <f>29+30+30+28+29+29</f>
        <v>175</v>
      </c>
    </row>
    <row r="7" spans="1:15" ht="20.100000000000001" customHeight="1" x14ac:dyDescent="0.25">
      <c r="A7" s="1">
        <v>6</v>
      </c>
      <c r="B7" s="1" t="s">
        <v>10</v>
      </c>
      <c r="C7" s="1" t="s">
        <v>1</v>
      </c>
      <c r="D7" s="1">
        <v>341</v>
      </c>
      <c r="E7" s="1">
        <v>340</v>
      </c>
      <c r="F7" s="1">
        <v>681</v>
      </c>
      <c r="G7" s="1">
        <v>36</v>
      </c>
      <c r="H7" s="1">
        <v>16</v>
      </c>
      <c r="I7" s="2">
        <v>33</v>
      </c>
      <c r="J7" s="2">
        <v>234900</v>
      </c>
      <c r="K7" s="3">
        <f t="shared" si="0"/>
        <v>0.5</v>
      </c>
      <c r="L7" s="3">
        <f t="shared" si="1"/>
        <v>0.22222222222222221</v>
      </c>
      <c r="M7" s="3">
        <f t="shared" si="2"/>
        <v>0.41249999999999998</v>
      </c>
      <c r="N7" s="2">
        <v>1</v>
      </c>
      <c r="O7" s="2">
        <f>29+28+29+28+29+29</f>
        <v>172</v>
      </c>
    </row>
    <row r="8" spans="1:15" ht="20.100000000000001" customHeight="1" x14ac:dyDescent="0.25">
      <c r="A8" s="1">
        <v>7</v>
      </c>
      <c r="B8" s="1" t="s">
        <v>11</v>
      </c>
      <c r="C8" s="1" t="s">
        <v>12</v>
      </c>
      <c r="D8" s="1">
        <v>340</v>
      </c>
      <c r="E8" s="1">
        <v>340</v>
      </c>
      <c r="F8" s="1">
        <v>680</v>
      </c>
      <c r="G8" s="1">
        <v>38</v>
      </c>
      <c r="H8" s="1">
        <v>13</v>
      </c>
      <c r="I8" s="2">
        <v>29</v>
      </c>
      <c r="J8" s="2">
        <v>126250</v>
      </c>
      <c r="K8" s="3">
        <f t="shared" si="0"/>
        <v>0.52777777777777779</v>
      </c>
      <c r="L8" s="3">
        <f t="shared" si="1"/>
        <v>0.18055555555555555</v>
      </c>
      <c r="M8" s="3">
        <f t="shared" si="2"/>
        <v>0.36249999999999999</v>
      </c>
      <c r="N8" s="2">
        <v>0</v>
      </c>
      <c r="O8" s="2">
        <f>26+29+29+24+26+25</f>
        <v>159</v>
      </c>
    </row>
    <row r="9" spans="1:15" ht="20.100000000000001" customHeight="1" x14ac:dyDescent="0.25">
      <c r="A9" s="1">
        <v>8</v>
      </c>
      <c r="B9" s="1" t="s">
        <v>13</v>
      </c>
      <c r="C9" s="1" t="s">
        <v>14</v>
      </c>
      <c r="D9" s="1">
        <v>338</v>
      </c>
      <c r="E9" s="1">
        <v>342</v>
      </c>
      <c r="F9" s="1">
        <v>680</v>
      </c>
      <c r="G9" s="1">
        <v>36</v>
      </c>
      <c r="H9" s="1">
        <v>11</v>
      </c>
      <c r="I9" s="2">
        <v>31</v>
      </c>
      <c r="J9" s="2">
        <v>219750</v>
      </c>
      <c r="K9" s="3">
        <f t="shared" si="0"/>
        <v>0.5</v>
      </c>
      <c r="L9" s="3">
        <f t="shared" si="1"/>
        <v>0.15277777777777779</v>
      </c>
      <c r="M9" s="3">
        <f t="shared" si="2"/>
        <v>0.38750000000000001</v>
      </c>
      <c r="N9" s="2">
        <v>0</v>
      </c>
      <c r="O9" s="2">
        <f>23+28+25+26+29+29</f>
        <v>160</v>
      </c>
    </row>
    <row r="10" spans="1:15" ht="20.100000000000001" customHeight="1" x14ac:dyDescent="0.25">
      <c r="A10" s="1">
        <v>9</v>
      </c>
      <c r="B10" s="1" t="s">
        <v>15</v>
      </c>
      <c r="C10" s="1" t="s">
        <v>16</v>
      </c>
      <c r="D10" s="1">
        <v>339</v>
      </c>
      <c r="E10" s="1">
        <v>340</v>
      </c>
      <c r="F10" s="1">
        <v>679</v>
      </c>
      <c r="G10" s="1">
        <v>38</v>
      </c>
      <c r="H10" s="1">
        <v>13</v>
      </c>
      <c r="I10" s="2">
        <v>27</v>
      </c>
      <c r="J10" s="2">
        <v>168750</v>
      </c>
      <c r="K10" s="3">
        <f t="shared" si="0"/>
        <v>0.52777777777777779</v>
      </c>
      <c r="L10" s="3">
        <f t="shared" si="1"/>
        <v>0.18055555555555555</v>
      </c>
      <c r="M10" s="3">
        <f t="shared" si="2"/>
        <v>0.33750000000000002</v>
      </c>
      <c r="N10" s="2">
        <v>1</v>
      </c>
      <c r="O10" s="2">
        <v>0</v>
      </c>
    </row>
    <row r="11" spans="1:15" ht="20.100000000000001" customHeight="1" x14ac:dyDescent="0.25">
      <c r="A11" s="1">
        <v>10</v>
      </c>
      <c r="B11" s="1" t="s">
        <v>17</v>
      </c>
      <c r="C11" s="1" t="s">
        <v>18</v>
      </c>
      <c r="D11" s="1">
        <v>342</v>
      </c>
      <c r="E11" s="1">
        <v>336</v>
      </c>
      <c r="F11" s="1">
        <v>678</v>
      </c>
      <c r="G11" s="1">
        <v>39</v>
      </c>
      <c r="H11" s="1">
        <v>12</v>
      </c>
      <c r="I11" s="2">
        <v>27</v>
      </c>
      <c r="J11" s="2">
        <v>99500</v>
      </c>
      <c r="K11" s="3">
        <f t="shared" si="0"/>
        <v>0.54166666666666663</v>
      </c>
      <c r="L11" s="3">
        <f t="shared" si="1"/>
        <v>0.16666666666666666</v>
      </c>
      <c r="M11" s="3">
        <f t="shared" si="2"/>
        <v>0.33750000000000002</v>
      </c>
      <c r="N11" s="2">
        <v>0</v>
      </c>
      <c r="O11" s="2">
        <f>30+29+29+30+29+29</f>
        <v>176</v>
      </c>
    </row>
    <row r="12" spans="1:15" ht="20.100000000000001" customHeight="1" x14ac:dyDescent="0.25">
      <c r="A12" s="1">
        <v>11</v>
      </c>
      <c r="B12" s="1" t="s">
        <v>19</v>
      </c>
      <c r="C12" s="1" t="s">
        <v>20</v>
      </c>
      <c r="D12" s="1">
        <v>338</v>
      </c>
      <c r="E12" s="1">
        <v>339</v>
      </c>
      <c r="F12" s="1">
        <v>677</v>
      </c>
      <c r="G12" s="1">
        <v>34</v>
      </c>
      <c r="H12" s="1">
        <v>15</v>
      </c>
      <c r="I12" s="2">
        <v>35</v>
      </c>
      <c r="J12" s="2">
        <v>57000</v>
      </c>
      <c r="K12" s="3">
        <f t="shared" si="0"/>
        <v>0.47222222222222221</v>
      </c>
      <c r="L12" s="3">
        <f t="shared" si="1"/>
        <v>0.20833333333333334</v>
      </c>
      <c r="M12" s="3">
        <f t="shared" si="2"/>
        <v>0.4375</v>
      </c>
      <c r="N12" s="2">
        <v>0</v>
      </c>
      <c r="O12" s="2">
        <f>29+29+28+29+28+30</f>
        <v>173</v>
      </c>
    </row>
    <row r="13" spans="1:15" ht="20.100000000000001" customHeight="1" x14ac:dyDescent="0.25">
      <c r="A13" s="1">
        <v>12</v>
      </c>
      <c r="B13" s="1" t="s">
        <v>21</v>
      </c>
      <c r="C13" s="1" t="s">
        <v>1</v>
      </c>
      <c r="D13" s="1">
        <v>337</v>
      </c>
      <c r="E13" s="1">
        <v>339</v>
      </c>
      <c r="F13" s="1">
        <v>676</v>
      </c>
      <c r="G13" s="1">
        <v>35</v>
      </c>
      <c r="H13" s="1">
        <v>8</v>
      </c>
      <c r="I13" s="2">
        <v>31</v>
      </c>
      <c r="J13" s="2">
        <v>204500</v>
      </c>
      <c r="K13" s="3">
        <f t="shared" si="0"/>
        <v>0.4861111111111111</v>
      </c>
      <c r="L13" s="3">
        <f t="shared" si="1"/>
        <v>0.1111111111111111</v>
      </c>
      <c r="M13" s="3">
        <f t="shared" si="2"/>
        <v>0.38750000000000001</v>
      </c>
      <c r="N13" s="2">
        <v>1</v>
      </c>
      <c r="O13" s="2">
        <f>28+30+28+28+29+28</f>
        <v>171</v>
      </c>
    </row>
    <row r="14" spans="1:15" ht="20.100000000000001" customHeight="1" x14ac:dyDescent="0.25">
      <c r="A14" s="1">
        <v>13</v>
      </c>
      <c r="B14" s="1" t="s">
        <v>22</v>
      </c>
      <c r="C14" s="1" t="s">
        <v>23</v>
      </c>
      <c r="D14" s="1">
        <v>332</v>
      </c>
      <c r="E14" s="1">
        <v>343</v>
      </c>
      <c r="F14" s="1">
        <v>675</v>
      </c>
      <c r="G14" s="1">
        <v>36</v>
      </c>
      <c r="H14" s="1">
        <v>8</v>
      </c>
      <c r="I14" s="2">
        <v>30</v>
      </c>
      <c r="J14" s="2">
        <v>43223</v>
      </c>
      <c r="K14" s="3">
        <f t="shared" si="0"/>
        <v>0.5</v>
      </c>
      <c r="L14" s="3">
        <f t="shared" si="1"/>
        <v>0.1111111111111111</v>
      </c>
      <c r="M14" s="3">
        <f t="shared" si="2"/>
        <v>0.375</v>
      </c>
      <c r="N14" s="2">
        <v>0</v>
      </c>
      <c r="O14" s="2">
        <f>27+27+29+26+27+28</f>
        <v>164</v>
      </c>
    </row>
    <row r="15" spans="1:15" ht="20.100000000000001" customHeight="1" x14ac:dyDescent="0.25">
      <c r="A15" s="1">
        <v>14</v>
      </c>
      <c r="B15" s="1" t="s">
        <v>24</v>
      </c>
      <c r="C15" s="1" t="s">
        <v>25</v>
      </c>
      <c r="D15" s="1">
        <v>340</v>
      </c>
      <c r="E15" s="1">
        <v>334</v>
      </c>
      <c r="F15" s="1">
        <v>674</v>
      </c>
      <c r="G15" s="1">
        <v>39</v>
      </c>
      <c r="H15" s="1">
        <v>19</v>
      </c>
      <c r="I15" s="2">
        <v>29</v>
      </c>
      <c r="J15" s="2">
        <v>136700</v>
      </c>
      <c r="K15" s="3">
        <f t="shared" si="0"/>
        <v>0.54166666666666663</v>
      </c>
      <c r="L15" s="3">
        <f t="shared" si="1"/>
        <v>0.2638888888888889</v>
      </c>
      <c r="M15" s="3">
        <f t="shared" si="2"/>
        <v>0.36249999999999999</v>
      </c>
      <c r="N15" s="2">
        <v>1</v>
      </c>
      <c r="O15" s="2">
        <f>26+27+29+29+27+30</f>
        <v>168</v>
      </c>
    </row>
    <row r="16" spans="1:15" ht="20.100000000000001" customHeight="1" x14ac:dyDescent="0.25">
      <c r="A16" s="1">
        <v>15</v>
      </c>
      <c r="B16" s="1" t="s">
        <v>26</v>
      </c>
      <c r="C16" s="1" t="s">
        <v>3</v>
      </c>
      <c r="D16" s="1">
        <v>336</v>
      </c>
      <c r="E16" s="1">
        <v>338</v>
      </c>
      <c r="F16" s="1">
        <v>674</v>
      </c>
      <c r="G16" s="1">
        <v>38</v>
      </c>
      <c r="H16" s="1">
        <v>18</v>
      </c>
      <c r="I16" s="2">
        <v>24</v>
      </c>
      <c r="J16" s="2">
        <v>224500</v>
      </c>
      <c r="K16" s="3">
        <f t="shared" si="0"/>
        <v>0.52777777777777779</v>
      </c>
      <c r="L16" s="3">
        <f t="shared" si="1"/>
        <v>0.25</v>
      </c>
      <c r="M16" s="3">
        <f t="shared" si="2"/>
        <v>0.3</v>
      </c>
      <c r="N16" s="2">
        <v>1</v>
      </c>
      <c r="O16" s="2">
        <f>28+29+27+29+29+30</f>
        <v>172</v>
      </c>
    </row>
    <row r="17" spans="1:15" ht="20.100000000000001" customHeight="1" x14ac:dyDescent="0.25">
      <c r="A17" s="1">
        <v>16</v>
      </c>
      <c r="B17" s="1" t="s">
        <v>27</v>
      </c>
      <c r="C17" s="1" t="s">
        <v>5</v>
      </c>
      <c r="D17" s="1">
        <v>338</v>
      </c>
      <c r="E17" s="1">
        <v>333</v>
      </c>
      <c r="F17" s="1">
        <v>671</v>
      </c>
      <c r="G17" s="1">
        <v>33</v>
      </c>
      <c r="H17" s="1">
        <v>8</v>
      </c>
      <c r="I17" s="2">
        <v>29</v>
      </c>
      <c r="J17" s="2">
        <v>166250</v>
      </c>
      <c r="K17" s="3">
        <f t="shared" si="0"/>
        <v>0.45833333333333331</v>
      </c>
      <c r="L17" s="3">
        <f t="shared" si="1"/>
        <v>0.1111111111111111</v>
      </c>
      <c r="M17" s="3">
        <f t="shared" si="2"/>
        <v>0.36249999999999999</v>
      </c>
      <c r="N17" s="2">
        <v>1</v>
      </c>
      <c r="O17" s="2">
        <f>27+29+27+28+29+28</f>
        <v>168</v>
      </c>
    </row>
    <row r="18" spans="1:15" ht="20.100000000000001" customHeight="1" x14ac:dyDescent="0.25">
      <c r="A18" s="1">
        <v>17</v>
      </c>
      <c r="B18" s="1" t="s">
        <v>28</v>
      </c>
      <c r="C18" s="1" t="s">
        <v>29</v>
      </c>
      <c r="D18" s="1">
        <v>336</v>
      </c>
      <c r="E18" s="1">
        <v>334</v>
      </c>
      <c r="F18" s="1">
        <v>670</v>
      </c>
      <c r="G18" s="1">
        <v>35</v>
      </c>
      <c r="H18" s="1">
        <v>11</v>
      </c>
      <c r="I18" s="2">
        <v>26</v>
      </c>
      <c r="J18" s="2">
        <v>87750</v>
      </c>
      <c r="K18" s="3">
        <f t="shared" si="0"/>
        <v>0.4861111111111111</v>
      </c>
      <c r="L18" s="3">
        <f t="shared" si="1"/>
        <v>0.15277777777777779</v>
      </c>
      <c r="M18" s="3">
        <f t="shared" si="2"/>
        <v>0.32500000000000001</v>
      </c>
      <c r="N18" s="2">
        <v>0</v>
      </c>
      <c r="O18" s="2">
        <v>0</v>
      </c>
    </row>
    <row r="19" spans="1:15" ht="20.100000000000001" customHeight="1" x14ac:dyDescent="0.25">
      <c r="A19" s="1">
        <v>18</v>
      </c>
      <c r="B19" s="1" t="s">
        <v>30</v>
      </c>
      <c r="C19" s="1" t="s">
        <v>31</v>
      </c>
      <c r="D19" s="1">
        <v>339</v>
      </c>
      <c r="E19" s="1">
        <v>330</v>
      </c>
      <c r="F19" s="1">
        <v>669</v>
      </c>
      <c r="G19" s="1">
        <v>33</v>
      </c>
      <c r="H19" s="1">
        <v>11</v>
      </c>
      <c r="I19" s="2">
        <v>29</v>
      </c>
      <c r="J19" s="2">
        <v>126000</v>
      </c>
      <c r="K19" s="3">
        <f t="shared" si="0"/>
        <v>0.45833333333333331</v>
      </c>
      <c r="L19" s="3">
        <f t="shared" si="1"/>
        <v>0.15277777777777779</v>
      </c>
      <c r="M19" s="3">
        <f t="shared" si="2"/>
        <v>0.36249999999999999</v>
      </c>
      <c r="N19" s="2">
        <v>0</v>
      </c>
      <c r="O19" s="2">
        <v>0</v>
      </c>
    </row>
    <row r="20" spans="1:15" ht="20.100000000000001" customHeight="1" x14ac:dyDescent="0.25">
      <c r="A20" s="1">
        <v>19</v>
      </c>
      <c r="B20" s="1" t="s">
        <v>32</v>
      </c>
      <c r="C20" s="1" t="s">
        <v>29</v>
      </c>
      <c r="D20" s="1">
        <v>329</v>
      </c>
      <c r="E20" s="1">
        <v>338</v>
      </c>
      <c r="F20" s="1">
        <v>667</v>
      </c>
      <c r="G20" s="1">
        <v>29</v>
      </c>
      <c r="H20" s="1">
        <v>9</v>
      </c>
      <c r="I20" s="2">
        <v>34</v>
      </c>
      <c r="J20" s="2">
        <v>40500</v>
      </c>
      <c r="K20" s="3">
        <f t="shared" si="0"/>
        <v>0.40277777777777779</v>
      </c>
      <c r="L20" s="3">
        <f t="shared" si="1"/>
        <v>0.125</v>
      </c>
      <c r="M20" s="3">
        <f t="shared" si="2"/>
        <v>0.42499999999999999</v>
      </c>
      <c r="N20" s="2">
        <v>0</v>
      </c>
      <c r="O20" s="2">
        <v>0</v>
      </c>
    </row>
    <row r="21" spans="1:15" ht="20.100000000000001" customHeight="1" x14ac:dyDescent="0.25">
      <c r="A21" s="1">
        <v>20</v>
      </c>
      <c r="B21" s="1" t="s">
        <v>33</v>
      </c>
      <c r="C21" s="1" t="s">
        <v>25</v>
      </c>
      <c r="D21" s="1">
        <v>329</v>
      </c>
      <c r="E21" s="1">
        <v>337</v>
      </c>
      <c r="F21" s="1">
        <v>666</v>
      </c>
      <c r="G21" s="1">
        <v>37</v>
      </c>
      <c r="H21" s="1">
        <v>13</v>
      </c>
      <c r="I21" s="2">
        <v>21</v>
      </c>
      <c r="J21" s="2">
        <v>44200</v>
      </c>
      <c r="K21" s="3">
        <f t="shared" si="0"/>
        <v>0.51388888888888884</v>
      </c>
      <c r="L21" s="3">
        <f t="shared" si="1"/>
        <v>0.18055555555555555</v>
      </c>
      <c r="M21" s="3">
        <f t="shared" si="2"/>
        <v>0.26250000000000001</v>
      </c>
      <c r="N21" s="2">
        <v>0</v>
      </c>
      <c r="O21" s="2">
        <v>0</v>
      </c>
    </row>
    <row r="22" spans="1:15" ht="20.100000000000001" customHeight="1" x14ac:dyDescent="0.25">
      <c r="A22" s="1">
        <v>21</v>
      </c>
      <c r="B22" s="1" t="s">
        <v>34</v>
      </c>
      <c r="C22" s="1" t="s">
        <v>14</v>
      </c>
      <c r="D22" s="1">
        <v>330</v>
      </c>
      <c r="E22" s="1">
        <v>336</v>
      </c>
      <c r="F22" s="1">
        <v>666</v>
      </c>
      <c r="G22" s="1">
        <v>24</v>
      </c>
      <c r="H22" s="1">
        <v>5</v>
      </c>
      <c r="I22" s="2">
        <v>43</v>
      </c>
      <c r="J22" s="2">
        <v>111275</v>
      </c>
      <c r="K22" s="3">
        <f t="shared" si="0"/>
        <v>0.33333333333333331</v>
      </c>
      <c r="L22" s="3">
        <f t="shared" si="1"/>
        <v>6.9444444444444448E-2</v>
      </c>
      <c r="M22" s="3">
        <f t="shared" si="2"/>
        <v>0.53749999999999998</v>
      </c>
      <c r="N22" s="2">
        <v>0</v>
      </c>
      <c r="O22" s="2">
        <v>0</v>
      </c>
    </row>
    <row r="23" spans="1:15" ht="20.100000000000001" customHeight="1" x14ac:dyDescent="0.25">
      <c r="A23" s="1">
        <v>22</v>
      </c>
      <c r="B23" s="1" t="s">
        <v>35</v>
      </c>
      <c r="C23" s="1" t="s">
        <v>36</v>
      </c>
      <c r="D23" s="1">
        <v>335</v>
      </c>
      <c r="E23" s="1">
        <v>330</v>
      </c>
      <c r="F23" s="1">
        <v>665</v>
      </c>
      <c r="G23" s="1">
        <v>33</v>
      </c>
      <c r="H23" s="1">
        <v>14</v>
      </c>
      <c r="I23" s="2">
        <v>31</v>
      </c>
      <c r="J23" s="2">
        <v>82250</v>
      </c>
      <c r="K23" s="3">
        <f t="shared" si="0"/>
        <v>0.45833333333333331</v>
      </c>
      <c r="L23" s="3">
        <f t="shared" si="1"/>
        <v>0.19444444444444445</v>
      </c>
      <c r="M23" s="3">
        <f t="shared" si="2"/>
        <v>0.38750000000000001</v>
      </c>
      <c r="N23" s="2">
        <v>0</v>
      </c>
      <c r="O23" s="2">
        <v>0</v>
      </c>
    </row>
    <row r="24" spans="1:15" ht="20.100000000000001" customHeight="1" x14ac:dyDescent="0.25">
      <c r="A24" s="1">
        <v>23</v>
      </c>
      <c r="B24" s="1" t="s">
        <v>37</v>
      </c>
      <c r="C24" s="1" t="s">
        <v>25</v>
      </c>
      <c r="D24" s="1">
        <v>330</v>
      </c>
      <c r="E24" s="1">
        <v>335</v>
      </c>
      <c r="F24" s="1">
        <v>665</v>
      </c>
      <c r="G24" s="1">
        <v>29</v>
      </c>
      <c r="H24" s="1">
        <v>9</v>
      </c>
      <c r="I24" s="2">
        <v>33</v>
      </c>
      <c r="J24" s="2">
        <v>63775</v>
      </c>
      <c r="K24" s="3">
        <f t="shared" si="0"/>
        <v>0.40277777777777779</v>
      </c>
      <c r="L24" s="3">
        <f t="shared" si="1"/>
        <v>0.125</v>
      </c>
      <c r="M24" s="3">
        <f t="shared" si="2"/>
        <v>0.41249999999999998</v>
      </c>
      <c r="N24" s="2">
        <v>0</v>
      </c>
      <c r="O24" s="2">
        <v>0</v>
      </c>
    </row>
    <row r="25" spans="1:15" ht="20.100000000000001" customHeight="1" x14ac:dyDescent="0.25">
      <c r="A25" s="1">
        <v>24</v>
      </c>
      <c r="B25" s="1" t="s">
        <v>38</v>
      </c>
      <c r="C25" s="1" t="s">
        <v>39</v>
      </c>
      <c r="D25" s="1">
        <v>334</v>
      </c>
      <c r="E25" s="1">
        <v>330</v>
      </c>
      <c r="F25" s="1">
        <v>664</v>
      </c>
      <c r="G25" s="1">
        <v>33</v>
      </c>
      <c r="H25" s="1">
        <v>12</v>
      </c>
      <c r="I25" s="2">
        <v>28</v>
      </c>
      <c r="J25" s="2">
        <v>43200</v>
      </c>
      <c r="K25" s="3">
        <f t="shared" si="0"/>
        <v>0.45833333333333331</v>
      </c>
      <c r="L25" s="3">
        <f t="shared" si="1"/>
        <v>0.16666666666666666</v>
      </c>
      <c r="M25" s="3">
        <f t="shared" si="2"/>
        <v>0.35</v>
      </c>
      <c r="N25" s="2">
        <v>0</v>
      </c>
      <c r="O25" s="2">
        <v>0</v>
      </c>
    </row>
    <row r="26" spans="1:15" ht="20.100000000000001" customHeight="1" x14ac:dyDescent="0.25">
      <c r="A26" s="1">
        <v>25</v>
      </c>
      <c r="B26" s="1" t="s">
        <v>40</v>
      </c>
      <c r="C26" s="1" t="s">
        <v>41</v>
      </c>
      <c r="D26" s="1">
        <v>337</v>
      </c>
      <c r="E26" s="1">
        <v>326</v>
      </c>
      <c r="F26" s="1">
        <v>663</v>
      </c>
      <c r="G26" s="1">
        <v>31</v>
      </c>
      <c r="H26" s="1">
        <v>9</v>
      </c>
      <c r="I26" s="2">
        <v>27</v>
      </c>
      <c r="J26" s="2">
        <v>89750</v>
      </c>
      <c r="K26" s="3">
        <f t="shared" si="0"/>
        <v>0.43055555555555558</v>
      </c>
      <c r="L26" s="3">
        <f t="shared" si="1"/>
        <v>0.125</v>
      </c>
      <c r="M26" s="3">
        <f t="shared" si="2"/>
        <v>0.33750000000000002</v>
      </c>
      <c r="N26" s="2">
        <v>0</v>
      </c>
      <c r="O26" s="2">
        <v>0</v>
      </c>
    </row>
    <row r="27" spans="1:15" ht="20.100000000000001" customHeight="1" x14ac:dyDescent="0.25">
      <c r="A27" s="1">
        <v>26</v>
      </c>
      <c r="B27" s="1" t="s">
        <v>42</v>
      </c>
      <c r="C27" s="1" t="s">
        <v>43</v>
      </c>
      <c r="D27" s="1">
        <v>330</v>
      </c>
      <c r="E27" s="1">
        <v>333</v>
      </c>
      <c r="F27" s="1">
        <v>663</v>
      </c>
      <c r="G27" s="1">
        <v>30</v>
      </c>
      <c r="H27" s="1">
        <v>10</v>
      </c>
      <c r="I27" s="2">
        <v>28</v>
      </c>
      <c r="J27" s="2">
        <v>69000</v>
      </c>
      <c r="K27" s="3">
        <f t="shared" si="0"/>
        <v>0.41666666666666669</v>
      </c>
      <c r="L27" s="3">
        <f t="shared" si="1"/>
        <v>0.1388888888888889</v>
      </c>
      <c r="M27" s="3">
        <f t="shared" si="2"/>
        <v>0.35</v>
      </c>
      <c r="N27" s="2">
        <v>0</v>
      </c>
      <c r="O27" s="2">
        <v>0</v>
      </c>
    </row>
    <row r="28" spans="1:15" ht="20.100000000000001" customHeight="1" x14ac:dyDescent="0.25">
      <c r="A28" s="1">
        <v>27</v>
      </c>
      <c r="B28" s="1" t="s">
        <v>44</v>
      </c>
      <c r="C28" s="1" t="s">
        <v>7</v>
      </c>
      <c r="D28" s="1">
        <v>334</v>
      </c>
      <c r="E28" s="1">
        <v>329</v>
      </c>
      <c r="F28" s="1">
        <v>663</v>
      </c>
      <c r="G28" s="1">
        <v>28</v>
      </c>
      <c r="H28" s="1">
        <v>7</v>
      </c>
      <c r="I28" s="2">
        <v>32</v>
      </c>
      <c r="J28" s="2">
        <v>211000</v>
      </c>
      <c r="K28" s="3">
        <f t="shared" si="0"/>
        <v>0.3888888888888889</v>
      </c>
      <c r="L28" s="3">
        <f t="shared" si="1"/>
        <v>9.7222222222222224E-2</v>
      </c>
      <c r="M28" s="3">
        <f t="shared" si="2"/>
        <v>0.4</v>
      </c>
      <c r="N28" s="2">
        <v>0</v>
      </c>
      <c r="O28" s="2">
        <v>0</v>
      </c>
    </row>
    <row r="29" spans="1:15" ht="20.100000000000001" customHeight="1" x14ac:dyDescent="0.25">
      <c r="A29" s="1">
        <v>28</v>
      </c>
      <c r="B29" s="1" t="s">
        <v>45</v>
      </c>
      <c r="C29" s="1" t="s">
        <v>46</v>
      </c>
      <c r="D29" s="1">
        <v>331</v>
      </c>
      <c r="E29" s="1">
        <v>331</v>
      </c>
      <c r="F29" s="1">
        <v>662</v>
      </c>
      <c r="G29" s="1">
        <v>25</v>
      </c>
      <c r="H29" s="1">
        <v>9</v>
      </c>
      <c r="I29" s="2">
        <v>37</v>
      </c>
      <c r="J29" s="2">
        <v>136250</v>
      </c>
      <c r="K29" s="3">
        <f t="shared" si="0"/>
        <v>0.34722222222222221</v>
      </c>
      <c r="L29" s="3">
        <f t="shared" si="1"/>
        <v>0.125</v>
      </c>
      <c r="M29" s="3">
        <f t="shared" si="2"/>
        <v>0.46250000000000002</v>
      </c>
      <c r="N29" s="2">
        <v>1</v>
      </c>
      <c r="O29" s="2">
        <v>0</v>
      </c>
    </row>
    <row r="30" spans="1:15" ht="20.100000000000001" customHeight="1" x14ac:dyDescent="0.25">
      <c r="A30" s="1">
        <v>29</v>
      </c>
      <c r="B30" s="1" t="s">
        <v>47</v>
      </c>
      <c r="C30" s="1" t="s">
        <v>48</v>
      </c>
      <c r="D30" s="1">
        <v>337</v>
      </c>
      <c r="E30" s="1">
        <v>324</v>
      </c>
      <c r="F30" s="1">
        <v>661</v>
      </c>
      <c r="G30" s="1">
        <v>31</v>
      </c>
      <c r="H30" s="1">
        <v>9</v>
      </c>
      <c r="I30" s="2">
        <v>28</v>
      </c>
      <c r="J30" s="2">
        <v>148000</v>
      </c>
      <c r="K30" s="3">
        <f t="shared" si="0"/>
        <v>0.43055555555555558</v>
      </c>
      <c r="L30" s="3">
        <f t="shared" si="1"/>
        <v>0.125</v>
      </c>
      <c r="M30" s="3">
        <f t="shared" si="2"/>
        <v>0.35</v>
      </c>
      <c r="N30" s="2">
        <v>0</v>
      </c>
      <c r="O30" s="2">
        <v>0</v>
      </c>
    </row>
    <row r="31" spans="1:15" ht="20.100000000000001" customHeight="1" x14ac:dyDescent="0.25">
      <c r="A31" s="1">
        <v>30</v>
      </c>
      <c r="B31" s="1" t="s">
        <v>49</v>
      </c>
      <c r="C31" s="1" t="s">
        <v>16</v>
      </c>
      <c r="D31" s="1">
        <v>329</v>
      </c>
      <c r="E31" s="1">
        <v>332</v>
      </c>
      <c r="F31" s="1">
        <v>661</v>
      </c>
      <c r="G31" s="1">
        <v>25</v>
      </c>
      <c r="H31" s="1">
        <v>12</v>
      </c>
      <c r="I31" s="2">
        <v>34</v>
      </c>
      <c r="J31" s="2">
        <v>97875</v>
      </c>
      <c r="K31" s="3">
        <f t="shared" si="0"/>
        <v>0.34722222222222221</v>
      </c>
      <c r="L31" s="3">
        <f t="shared" si="1"/>
        <v>0.16666666666666666</v>
      </c>
      <c r="M31" s="3">
        <f t="shared" si="2"/>
        <v>0.42499999999999999</v>
      </c>
      <c r="N31" s="2">
        <v>0</v>
      </c>
      <c r="O31" s="2">
        <v>0</v>
      </c>
    </row>
    <row r="32" spans="1:15" ht="20.100000000000001" customHeight="1" x14ac:dyDescent="0.25">
      <c r="A32" s="1">
        <v>31</v>
      </c>
      <c r="B32" s="1" t="s">
        <v>50</v>
      </c>
      <c r="C32" s="1" t="s">
        <v>3</v>
      </c>
      <c r="D32" s="1">
        <v>333</v>
      </c>
      <c r="E32" s="1">
        <v>327</v>
      </c>
      <c r="F32" s="1">
        <v>660</v>
      </c>
      <c r="G32" s="1">
        <v>30</v>
      </c>
      <c r="H32" s="1">
        <v>7</v>
      </c>
      <c r="I32" s="2">
        <v>27</v>
      </c>
      <c r="J32" s="2">
        <v>108450</v>
      </c>
      <c r="K32" s="3">
        <f t="shared" si="0"/>
        <v>0.41666666666666669</v>
      </c>
      <c r="L32" s="3">
        <f t="shared" si="1"/>
        <v>9.7222222222222224E-2</v>
      </c>
      <c r="M32" s="3">
        <f t="shared" si="2"/>
        <v>0.33750000000000002</v>
      </c>
      <c r="N32" s="2">
        <v>0</v>
      </c>
      <c r="O32" s="2">
        <v>0</v>
      </c>
    </row>
    <row r="33" spans="1:15" ht="20.100000000000001" customHeight="1" x14ac:dyDescent="0.25">
      <c r="A33" s="1">
        <v>32</v>
      </c>
      <c r="B33" s="1" t="s">
        <v>51</v>
      </c>
      <c r="C33" s="1" t="s">
        <v>29</v>
      </c>
      <c r="D33" s="1">
        <v>328</v>
      </c>
      <c r="E33" s="1">
        <v>332</v>
      </c>
      <c r="F33" s="1">
        <v>660</v>
      </c>
      <c r="G33" s="1">
        <v>28</v>
      </c>
      <c r="H33" s="1">
        <v>10</v>
      </c>
      <c r="I33" s="2">
        <v>30</v>
      </c>
      <c r="J33" s="2">
        <v>153900</v>
      </c>
      <c r="K33" s="3">
        <f t="shared" si="0"/>
        <v>0.3888888888888889</v>
      </c>
      <c r="L33" s="3">
        <f t="shared" si="1"/>
        <v>0.1388888888888889</v>
      </c>
      <c r="M33" s="3">
        <f t="shared" si="2"/>
        <v>0.375</v>
      </c>
      <c r="N33" s="2">
        <v>0</v>
      </c>
      <c r="O33" s="2">
        <v>0</v>
      </c>
    </row>
    <row r="34" spans="1:15" ht="20.100000000000001" customHeight="1" x14ac:dyDescent="0.25">
      <c r="A34" s="1">
        <v>33</v>
      </c>
      <c r="B34" s="1" t="s">
        <v>52</v>
      </c>
      <c r="C34" s="1" t="s">
        <v>53</v>
      </c>
      <c r="D34" s="1">
        <v>330</v>
      </c>
      <c r="E34" s="1">
        <v>330</v>
      </c>
      <c r="F34" s="1">
        <v>660</v>
      </c>
      <c r="G34" s="1">
        <v>26</v>
      </c>
      <c r="H34" s="1">
        <v>7</v>
      </c>
      <c r="I34" s="2">
        <v>33</v>
      </c>
      <c r="J34" s="2">
        <v>101000</v>
      </c>
      <c r="K34" s="3">
        <f t="shared" si="0"/>
        <v>0.3611111111111111</v>
      </c>
      <c r="L34" s="3">
        <f t="shared" si="1"/>
        <v>9.7222222222222224E-2</v>
      </c>
      <c r="M34" s="3">
        <f t="shared" si="2"/>
        <v>0.41249999999999998</v>
      </c>
      <c r="N34" s="2">
        <v>0</v>
      </c>
      <c r="O34" s="2">
        <f>27+27+28+28+27+28</f>
        <v>165</v>
      </c>
    </row>
    <row r="35" spans="1:15" ht="20.100000000000001" customHeight="1" x14ac:dyDescent="0.25">
      <c r="A35" s="1">
        <v>34</v>
      </c>
      <c r="B35" s="1" t="s">
        <v>54</v>
      </c>
      <c r="C35" s="1" t="s">
        <v>55</v>
      </c>
      <c r="D35" s="1">
        <v>324</v>
      </c>
      <c r="E35" s="1">
        <v>334</v>
      </c>
      <c r="F35" s="1">
        <v>658</v>
      </c>
      <c r="G35" s="1">
        <v>24</v>
      </c>
      <c r="H35" s="1">
        <v>6</v>
      </c>
      <c r="I35" s="2">
        <v>34</v>
      </c>
      <c r="J35" s="2">
        <v>135000</v>
      </c>
      <c r="K35" s="3">
        <f t="shared" si="0"/>
        <v>0.33333333333333331</v>
      </c>
      <c r="L35" s="3">
        <f t="shared" si="1"/>
        <v>8.3333333333333329E-2</v>
      </c>
      <c r="M35" s="3">
        <f t="shared" si="2"/>
        <v>0.42499999999999999</v>
      </c>
      <c r="N35" s="2">
        <v>0</v>
      </c>
      <c r="O35" s="2">
        <v>0</v>
      </c>
    </row>
    <row r="36" spans="1:15" ht="20.100000000000001" customHeight="1" x14ac:dyDescent="0.25">
      <c r="A36" s="1">
        <v>35</v>
      </c>
      <c r="B36" s="1" t="s">
        <v>56</v>
      </c>
      <c r="C36" s="1" t="s">
        <v>18</v>
      </c>
      <c r="D36" s="1">
        <v>329</v>
      </c>
      <c r="E36" s="1">
        <v>328</v>
      </c>
      <c r="F36" s="1">
        <v>657</v>
      </c>
      <c r="G36" s="1">
        <v>32</v>
      </c>
      <c r="H36" s="1">
        <v>15</v>
      </c>
      <c r="I36" s="2">
        <v>27</v>
      </c>
      <c r="J36" s="2">
        <v>112400</v>
      </c>
      <c r="K36" s="3">
        <f t="shared" si="0"/>
        <v>0.44444444444444442</v>
      </c>
      <c r="L36" s="3">
        <f t="shared" si="1"/>
        <v>0.20833333333333334</v>
      </c>
      <c r="M36" s="3">
        <f t="shared" si="2"/>
        <v>0.33750000000000002</v>
      </c>
      <c r="N36" s="2">
        <v>0</v>
      </c>
      <c r="O36" s="2">
        <f>29+26+28+28+26+29</f>
        <v>166</v>
      </c>
    </row>
    <row r="37" spans="1:15" ht="20.100000000000001" customHeight="1" x14ac:dyDescent="0.25">
      <c r="A37" s="1">
        <v>36</v>
      </c>
      <c r="B37" s="1" t="s">
        <v>57</v>
      </c>
      <c r="C37" s="1" t="s">
        <v>14</v>
      </c>
      <c r="D37" s="1">
        <v>332</v>
      </c>
      <c r="E37" s="1">
        <v>325</v>
      </c>
      <c r="F37" s="1">
        <v>657</v>
      </c>
      <c r="G37" s="1">
        <v>24</v>
      </c>
      <c r="H37" s="1">
        <v>7</v>
      </c>
      <c r="I37" s="2">
        <v>36</v>
      </c>
      <c r="J37" s="2">
        <v>80775</v>
      </c>
      <c r="K37" s="3">
        <f t="shared" si="0"/>
        <v>0.33333333333333331</v>
      </c>
      <c r="L37" s="3">
        <f t="shared" si="1"/>
        <v>9.7222222222222224E-2</v>
      </c>
      <c r="M37" s="3">
        <f t="shared" si="2"/>
        <v>0.45</v>
      </c>
      <c r="N37" s="2">
        <v>0</v>
      </c>
      <c r="O37" s="2">
        <v>0</v>
      </c>
    </row>
    <row r="38" spans="1:15" ht="20.100000000000001" customHeight="1" x14ac:dyDescent="0.25">
      <c r="A38" s="1">
        <v>37</v>
      </c>
      <c r="B38" s="1" t="s">
        <v>58</v>
      </c>
      <c r="C38" s="1" t="s">
        <v>59</v>
      </c>
      <c r="D38" s="1">
        <v>334</v>
      </c>
      <c r="E38" s="1">
        <v>322</v>
      </c>
      <c r="F38" s="1">
        <v>656</v>
      </c>
      <c r="G38" s="1">
        <v>27</v>
      </c>
      <c r="H38" s="1">
        <v>10</v>
      </c>
      <c r="I38" s="2">
        <v>28</v>
      </c>
      <c r="J38" s="2">
        <v>39300</v>
      </c>
      <c r="K38" s="3">
        <f t="shared" si="0"/>
        <v>0.375</v>
      </c>
      <c r="L38" s="3">
        <f t="shared" si="1"/>
        <v>0.1388888888888889</v>
      </c>
      <c r="M38" s="3">
        <f t="shared" si="2"/>
        <v>0.35</v>
      </c>
      <c r="N38" s="2">
        <v>0</v>
      </c>
      <c r="O38" s="2">
        <v>0</v>
      </c>
    </row>
    <row r="39" spans="1:15" ht="20.100000000000001" customHeight="1" x14ac:dyDescent="0.25">
      <c r="A39" s="1">
        <v>38</v>
      </c>
      <c r="B39" s="1" t="s">
        <v>60</v>
      </c>
      <c r="C39" s="1" t="s">
        <v>61</v>
      </c>
      <c r="D39" s="1">
        <v>327</v>
      </c>
      <c r="E39" s="1">
        <v>329</v>
      </c>
      <c r="F39" s="1">
        <v>656</v>
      </c>
      <c r="G39" s="1">
        <v>22</v>
      </c>
      <c r="H39" s="1">
        <v>4</v>
      </c>
      <c r="I39" s="2">
        <v>38</v>
      </c>
      <c r="J39" s="2">
        <v>89000</v>
      </c>
      <c r="K39" s="3">
        <f t="shared" si="0"/>
        <v>0.30555555555555558</v>
      </c>
      <c r="L39" s="3">
        <f t="shared" si="1"/>
        <v>5.5555555555555552E-2</v>
      </c>
      <c r="M39" s="3">
        <f t="shared" si="2"/>
        <v>0.47499999999999998</v>
      </c>
      <c r="N39" s="2">
        <v>0</v>
      </c>
      <c r="O39" s="2">
        <v>0</v>
      </c>
    </row>
    <row r="40" spans="1:15" ht="20.100000000000001" customHeight="1" x14ac:dyDescent="0.25">
      <c r="A40" s="1">
        <v>39</v>
      </c>
      <c r="B40" s="1" t="s">
        <v>62</v>
      </c>
      <c r="C40" s="1" t="s">
        <v>16</v>
      </c>
      <c r="D40" s="1">
        <v>330</v>
      </c>
      <c r="E40" s="1">
        <v>325</v>
      </c>
      <c r="F40" s="1">
        <v>655</v>
      </c>
      <c r="G40" s="1">
        <v>22</v>
      </c>
      <c r="H40" s="1">
        <v>7</v>
      </c>
      <c r="I40" s="2">
        <v>39</v>
      </c>
      <c r="J40" s="2">
        <v>66150</v>
      </c>
      <c r="K40" s="3">
        <f t="shared" si="0"/>
        <v>0.30555555555555558</v>
      </c>
      <c r="L40" s="3">
        <f t="shared" si="1"/>
        <v>9.7222222222222224E-2</v>
      </c>
      <c r="M40" s="3">
        <f t="shared" si="2"/>
        <v>0.48749999999999999</v>
      </c>
      <c r="N40" s="2">
        <v>0</v>
      </c>
      <c r="O40" s="2">
        <v>0</v>
      </c>
    </row>
    <row r="41" spans="1:15" ht="20.100000000000001" customHeight="1" x14ac:dyDescent="0.25">
      <c r="A41" s="1">
        <v>40</v>
      </c>
      <c r="B41" s="1" t="s">
        <v>63</v>
      </c>
      <c r="C41" s="1" t="s">
        <v>53</v>
      </c>
      <c r="D41" s="1">
        <v>328</v>
      </c>
      <c r="E41" s="1">
        <v>327</v>
      </c>
      <c r="F41" s="1">
        <v>655</v>
      </c>
      <c r="G41" s="1">
        <v>22</v>
      </c>
      <c r="H41" s="1">
        <v>7</v>
      </c>
      <c r="I41" s="2">
        <v>37</v>
      </c>
      <c r="J41" s="2">
        <v>47700</v>
      </c>
      <c r="K41" s="3">
        <f t="shared" si="0"/>
        <v>0.30555555555555558</v>
      </c>
      <c r="L41" s="3">
        <f t="shared" si="1"/>
        <v>9.7222222222222224E-2</v>
      </c>
      <c r="M41" s="3">
        <f t="shared" si="2"/>
        <v>0.46250000000000002</v>
      </c>
      <c r="N41" s="2">
        <v>0</v>
      </c>
      <c r="O41" s="2">
        <v>0</v>
      </c>
    </row>
    <row r="42" spans="1:15" ht="20.100000000000001" customHeight="1" x14ac:dyDescent="0.25">
      <c r="A42" s="1">
        <v>41</v>
      </c>
      <c r="B42" s="1" t="s">
        <v>64</v>
      </c>
      <c r="C42" s="1" t="s">
        <v>65</v>
      </c>
      <c r="D42" s="1">
        <v>330</v>
      </c>
      <c r="E42" s="1">
        <v>325</v>
      </c>
      <c r="F42" s="1">
        <v>655</v>
      </c>
      <c r="G42" s="1">
        <v>21</v>
      </c>
      <c r="H42" s="1">
        <v>11</v>
      </c>
      <c r="I42" s="2">
        <v>39</v>
      </c>
      <c r="J42" s="2">
        <v>45400</v>
      </c>
      <c r="K42" s="3">
        <f t="shared" si="0"/>
        <v>0.29166666666666669</v>
      </c>
      <c r="L42" s="3">
        <f t="shared" si="1"/>
        <v>0.15277777777777779</v>
      </c>
      <c r="M42" s="3">
        <f t="shared" si="2"/>
        <v>0.48749999999999999</v>
      </c>
      <c r="N42" s="2">
        <v>0</v>
      </c>
      <c r="O42" s="2">
        <f>28+29+28+28+27+28</f>
        <v>168</v>
      </c>
    </row>
    <row r="43" spans="1:15" ht="20.100000000000001" customHeight="1" x14ac:dyDescent="0.25">
      <c r="A43" s="1">
        <v>42</v>
      </c>
      <c r="B43" s="1" t="s">
        <v>66</v>
      </c>
      <c r="C43" s="1" t="s">
        <v>67</v>
      </c>
      <c r="D43" s="1">
        <v>332</v>
      </c>
      <c r="E43" s="1">
        <v>322</v>
      </c>
      <c r="F43" s="1">
        <v>654</v>
      </c>
      <c r="G43" s="1">
        <v>25</v>
      </c>
      <c r="H43" s="1">
        <v>13</v>
      </c>
      <c r="I43" s="2">
        <v>34</v>
      </c>
      <c r="J43" s="2">
        <v>48000</v>
      </c>
      <c r="K43" s="3">
        <f t="shared" si="0"/>
        <v>0.34722222222222221</v>
      </c>
      <c r="L43" s="3">
        <f t="shared" si="1"/>
        <v>0.18055555555555555</v>
      </c>
      <c r="M43" s="3">
        <f t="shared" si="2"/>
        <v>0.42499999999999999</v>
      </c>
      <c r="N43" s="2">
        <v>0</v>
      </c>
      <c r="O43" s="2">
        <v>0</v>
      </c>
    </row>
    <row r="44" spans="1:15" ht="20.100000000000001" customHeight="1" x14ac:dyDescent="0.25">
      <c r="A44" s="1">
        <v>43</v>
      </c>
      <c r="B44" s="1" t="s">
        <v>68</v>
      </c>
      <c r="C44" s="1" t="s">
        <v>69</v>
      </c>
      <c r="D44" s="1">
        <v>325</v>
      </c>
      <c r="E44" s="1">
        <v>329</v>
      </c>
      <c r="F44" s="1">
        <v>654</v>
      </c>
      <c r="G44" s="1">
        <v>25</v>
      </c>
      <c r="H44" s="1">
        <v>9</v>
      </c>
      <c r="I44" s="2">
        <v>34</v>
      </c>
      <c r="J44" s="2">
        <v>55700</v>
      </c>
      <c r="K44" s="3">
        <f t="shared" si="0"/>
        <v>0.34722222222222221</v>
      </c>
      <c r="L44" s="3">
        <f t="shared" si="1"/>
        <v>0.125</v>
      </c>
      <c r="M44" s="3">
        <f t="shared" si="2"/>
        <v>0.42499999999999999</v>
      </c>
      <c r="N44" s="2">
        <v>0</v>
      </c>
      <c r="O44" s="2">
        <v>0</v>
      </c>
    </row>
    <row r="45" spans="1:15" ht="20.100000000000001" customHeight="1" x14ac:dyDescent="0.25">
      <c r="A45" s="1">
        <v>44</v>
      </c>
      <c r="B45" s="1" t="s">
        <v>70</v>
      </c>
      <c r="C45" s="1" t="s">
        <v>18</v>
      </c>
      <c r="D45" s="1">
        <v>322</v>
      </c>
      <c r="E45" s="1">
        <v>329</v>
      </c>
      <c r="F45" s="1">
        <v>651</v>
      </c>
      <c r="G45" s="1">
        <v>27</v>
      </c>
      <c r="H45" s="1">
        <v>12</v>
      </c>
      <c r="I45" s="2">
        <v>33</v>
      </c>
      <c r="J45" s="2">
        <v>168875</v>
      </c>
      <c r="K45" s="3">
        <f t="shared" si="0"/>
        <v>0.375</v>
      </c>
      <c r="L45" s="3">
        <f t="shared" si="1"/>
        <v>0.16666666666666666</v>
      </c>
      <c r="M45" s="3">
        <f t="shared" si="2"/>
        <v>0.41249999999999998</v>
      </c>
      <c r="N45" s="2">
        <v>0</v>
      </c>
      <c r="O45" s="2">
        <v>0</v>
      </c>
    </row>
    <row r="46" spans="1:15" ht="20.100000000000001" customHeight="1" x14ac:dyDescent="0.25">
      <c r="A46" s="1">
        <v>45</v>
      </c>
      <c r="B46" s="1" t="s">
        <v>71</v>
      </c>
      <c r="C46" s="1" t="s">
        <v>55</v>
      </c>
      <c r="D46" s="1">
        <v>324</v>
      </c>
      <c r="E46" s="1">
        <v>327</v>
      </c>
      <c r="F46" s="1">
        <v>651</v>
      </c>
      <c r="G46" s="1">
        <v>24</v>
      </c>
      <c r="H46" s="1">
        <v>11</v>
      </c>
      <c r="I46" s="2">
        <v>30</v>
      </c>
      <c r="J46" s="2">
        <v>46850</v>
      </c>
      <c r="K46" s="3">
        <f t="shared" si="0"/>
        <v>0.33333333333333331</v>
      </c>
      <c r="L46" s="3">
        <f t="shared" si="1"/>
        <v>0.15277777777777779</v>
      </c>
      <c r="M46" s="3">
        <f t="shared" si="2"/>
        <v>0.375</v>
      </c>
      <c r="N46" s="2">
        <v>0</v>
      </c>
      <c r="O46" s="2">
        <v>0</v>
      </c>
    </row>
    <row r="47" spans="1:15" ht="20.100000000000001" customHeight="1" x14ac:dyDescent="0.25">
      <c r="A47" s="1">
        <v>46</v>
      </c>
      <c r="B47" s="1" t="s">
        <v>72</v>
      </c>
      <c r="C47" s="1" t="s">
        <v>73</v>
      </c>
      <c r="D47" s="1">
        <v>325</v>
      </c>
      <c r="E47" s="1">
        <v>326</v>
      </c>
      <c r="F47" s="1">
        <v>651</v>
      </c>
      <c r="G47" s="1">
        <v>23</v>
      </c>
      <c r="H47" s="1">
        <v>11</v>
      </c>
      <c r="I47" s="2">
        <v>33</v>
      </c>
      <c r="J47" s="2">
        <v>90000</v>
      </c>
      <c r="K47" s="3">
        <f t="shared" si="0"/>
        <v>0.31944444444444442</v>
      </c>
      <c r="L47" s="3">
        <f t="shared" si="1"/>
        <v>0.15277777777777779</v>
      </c>
      <c r="M47" s="3">
        <f t="shared" si="2"/>
        <v>0.41249999999999998</v>
      </c>
      <c r="N47" s="2">
        <v>0</v>
      </c>
      <c r="O47" s="2">
        <v>0</v>
      </c>
    </row>
    <row r="48" spans="1:15" ht="20.100000000000001" customHeight="1" x14ac:dyDescent="0.25">
      <c r="A48" s="1">
        <v>47</v>
      </c>
      <c r="B48" s="1" t="s">
        <v>74</v>
      </c>
      <c r="C48" s="1" t="s">
        <v>5</v>
      </c>
      <c r="D48" s="1">
        <v>332</v>
      </c>
      <c r="E48" s="1">
        <v>319</v>
      </c>
      <c r="F48" s="1">
        <v>651</v>
      </c>
      <c r="G48" s="1">
        <v>21</v>
      </c>
      <c r="H48" s="1">
        <v>4</v>
      </c>
      <c r="I48" s="2">
        <v>36</v>
      </c>
      <c r="J48" s="2">
        <v>0</v>
      </c>
      <c r="K48" s="3">
        <f t="shared" si="0"/>
        <v>0.29166666666666669</v>
      </c>
      <c r="L48" s="3">
        <f t="shared" si="1"/>
        <v>5.5555555555555552E-2</v>
      </c>
      <c r="M48" s="3">
        <f t="shared" si="2"/>
        <v>0.45</v>
      </c>
      <c r="N48" s="2">
        <v>0</v>
      </c>
      <c r="O48" s="2">
        <v>0</v>
      </c>
    </row>
    <row r="49" spans="1:15" ht="20.100000000000001" customHeight="1" x14ac:dyDescent="0.25">
      <c r="A49" s="1">
        <v>48</v>
      </c>
      <c r="B49" s="1" t="s">
        <v>75</v>
      </c>
      <c r="C49" s="1" t="s">
        <v>76</v>
      </c>
      <c r="D49" s="1">
        <v>332</v>
      </c>
      <c r="E49" s="1">
        <v>316</v>
      </c>
      <c r="F49" s="1">
        <v>648</v>
      </c>
      <c r="G49" s="1">
        <v>29</v>
      </c>
      <c r="H49" s="1">
        <v>9</v>
      </c>
      <c r="I49" s="2">
        <v>23</v>
      </c>
      <c r="J49" s="2">
        <v>38900</v>
      </c>
      <c r="K49" s="3">
        <f t="shared" si="0"/>
        <v>0.40277777777777779</v>
      </c>
      <c r="L49" s="3">
        <f t="shared" si="1"/>
        <v>0.125</v>
      </c>
      <c r="M49" s="3">
        <f t="shared" si="2"/>
        <v>0.28749999999999998</v>
      </c>
      <c r="N49" s="2">
        <v>0</v>
      </c>
      <c r="O49" s="2">
        <v>0</v>
      </c>
    </row>
    <row r="50" spans="1:15" ht="20.100000000000001" customHeight="1" x14ac:dyDescent="0.25">
      <c r="A50" s="1">
        <v>49</v>
      </c>
      <c r="B50" s="1" t="s">
        <v>77</v>
      </c>
      <c r="C50" s="1" t="s">
        <v>53</v>
      </c>
      <c r="D50" s="1">
        <v>327</v>
      </c>
      <c r="E50" s="1">
        <v>320</v>
      </c>
      <c r="F50" s="1">
        <v>647</v>
      </c>
      <c r="G50" s="1">
        <v>23</v>
      </c>
      <c r="H50" s="1">
        <v>9</v>
      </c>
      <c r="I50" s="2">
        <v>30</v>
      </c>
      <c r="J50" s="2">
        <v>23325</v>
      </c>
      <c r="K50" s="3">
        <f t="shared" si="0"/>
        <v>0.31944444444444442</v>
      </c>
      <c r="L50" s="3">
        <f t="shared" si="1"/>
        <v>0.125</v>
      </c>
      <c r="M50" s="3">
        <f t="shared" si="2"/>
        <v>0.375</v>
      </c>
      <c r="N50" s="2">
        <v>0</v>
      </c>
      <c r="O50" s="2">
        <v>0</v>
      </c>
    </row>
    <row r="51" spans="1:15" ht="20.100000000000001" customHeight="1" x14ac:dyDescent="0.25">
      <c r="A51" s="1">
        <v>50</v>
      </c>
      <c r="B51" s="1" t="s">
        <v>78</v>
      </c>
      <c r="C51" s="1" t="s">
        <v>36</v>
      </c>
      <c r="D51" s="1">
        <v>316</v>
      </c>
      <c r="E51" s="1">
        <v>329</v>
      </c>
      <c r="F51" s="1">
        <v>645</v>
      </c>
      <c r="G51" s="1">
        <v>23</v>
      </c>
      <c r="H51" s="1">
        <v>12</v>
      </c>
      <c r="I51" s="2">
        <v>31</v>
      </c>
      <c r="J51" s="2">
        <v>46450</v>
      </c>
      <c r="K51" s="3">
        <f t="shared" si="0"/>
        <v>0.31944444444444442</v>
      </c>
      <c r="L51" s="3">
        <f t="shared" si="1"/>
        <v>0.16666666666666666</v>
      </c>
      <c r="M51" s="3">
        <f t="shared" si="2"/>
        <v>0.38750000000000001</v>
      </c>
      <c r="N51" s="2">
        <v>0</v>
      </c>
      <c r="O51" s="2">
        <v>0</v>
      </c>
    </row>
    <row r="52" spans="1:15" ht="20.100000000000001" customHeight="1" x14ac:dyDescent="0.25">
      <c r="A52" s="1">
        <v>51</v>
      </c>
      <c r="B52" s="1" t="s">
        <v>79</v>
      </c>
      <c r="C52" s="1" t="s">
        <v>80</v>
      </c>
      <c r="D52" s="1">
        <v>321</v>
      </c>
      <c r="E52" s="1">
        <v>323</v>
      </c>
      <c r="F52" s="1">
        <v>644</v>
      </c>
      <c r="G52" s="1">
        <v>20</v>
      </c>
      <c r="H52" s="1">
        <v>5</v>
      </c>
      <c r="I52" s="2">
        <v>33</v>
      </c>
      <c r="J52" s="2">
        <v>32000</v>
      </c>
      <c r="K52" s="3">
        <f t="shared" si="0"/>
        <v>0.27777777777777779</v>
      </c>
      <c r="L52" s="3">
        <f t="shared" si="1"/>
        <v>6.9444444444444448E-2</v>
      </c>
      <c r="M52" s="3">
        <f t="shared" si="2"/>
        <v>0.41249999999999998</v>
      </c>
      <c r="N52" s="2">
        <v>0</v>
      </c>
      <c r="O52" s="2">
        <v>0</v>
      </c>
    </row>
    <row r="53" spans="1:15" ht="20.100000000000001" customHeight="1" x14ac:dyDescent="0.25">
      <c r="A53" s="1">
        <v>52</v>
      </c>
      <c r="B53" s="1" t="s">
        <v>81</v>
      </c>
      <c r="C53" s="1" t="s">
        <v>82</v>
      </c>
      <c r="D53" s="1">
        <v>318</v>
      </c>
      <c r="E53" s="1">
        <v>325</v>
      </c>
      <c r="F53" s="1">
        <v>643</v>
      </c>
      <c r="G53" s="1">
        <v>22</v>
      </c>
      <c r="H53" s="1">
        <v>6</v>
      </c>
      <c r="I53" s="2">
        <v>28</v>
      </c>
      <c r="J53" s="2">
        <v>131900</v>
      </c>
      <c r="K53" s="3">
        <f t="shared" si="0"/>
        <v>0.30555555555555558</v>
      </c>
      <c r="L53" s="3">
        <f t="shared" si="1"/>
        <v>8.3333333333333329E-2</v>
      </c>
      <c r="M53" s="3">
        <f t="shared" si="2"/>
        <v>0.35</v>
      </c>
      <c r="N53" s="2">
        <v>0</v>
      </c>
      <c r="O53" s="2">
        <v>0</v>
      </c>
    </row>
    <row r="54" spans="1:15" ht="20.100000000000001" customHeight="1" x14ac:dyDescent="0.25">
      <c r="A54" s="1">
        <v>53</v>
      </c>
      <c r="B54" s="1" t="s">
        <v>83</v>
      </c>
      <c r="C54" s="1" t="s">
        <v>55</v>
      </c>
      <c r="D54" s="1">
        <v>318</v>
      </c>
      <c r="E54" s="1">
        <v>321</v>
      </c>
      <c r="F54" s="1">
        <v>639</v>
      </c>
      <c r="G54" s="1">
        <v>19</v>
      </c>
      <c r="H54" s="1">
        <v>6</v>
      </c>
      <c r="I54" s="2">
        <v>31</v>
      </c>
      <c r="J54" s="2">
        <v>43200</v>
      </c>
      <c r="K54" s="3">
        <f t="shared" si="0"/>
        <v>0.2638888888888889</v>
      </c>
      <c r="L54" s="3">
        <f t="shared" si="1"/>
        <v>8.3333333333333329E-2</v>
      </c>
      <c r="M54" s="3">
        <f t="shared" si="2"/>
        <v>0.38750000000000001</v>
      </c>
      <c r="N54" s="2">
        <v>0</v>
      </c>
      <c r="O54" s="2">
        <v>0</v>
      </c>
    </row>
    <row r="55" spans="1:15" ht="20.100000000000001" customHeight="1" x14ac:dyDescent="0.25">
      <c r="A55" s="1">
        <v>54</v>
      </c>
      <c r="B55" s="1" t="s">
        <v>84</v>
      </c>
      <c r="C55" s="1" t="s">
        <v>85</v>
      </c>
      <c r="D55" s="1">
        <v>317</v>
      </c>
      <c r="E55" s="1">
        <v>319</v>
      </c>
      <c r="F55" s="1">
        <v>636</v>
      </c>
      <c r="G55" s="1">
        <v>19</v>
      </c>
      <c r="H55" s="1">
        <v>6</v>
      </c>
      <c r="I55" s="2">
        <v>30</v>
      </c>
      <c r="J55" s="2">
        <v>58000</v>
      </c>
      <c r="K55" s="3">
        <f t="shared" si="0"/>
        <v>0.2638888888888889</v>
      </c>
      <c r="L55" s="3">
        <f t="shared" si="1"/>
        <v>8.3333333333333329E-2</v>
      </c>
      <c r="M55" s="3">
        <f t="shared" si="2"/>
        <v>0.375</v>
      </c>
      <c r="N55" s="2">
        <v>0</v>
      </c>
      <c r="O55" s="2">
        <v>0</v>
      </c>
    </row>
    <row r="56" spans="1:15" ht="20.100000000000001" customHeight="1" x14ac:dyDescent="0.25">
      <c r="A56" s="1">
        <v>55</v>
      </c>
      <c r="B56" s="1" t="s">
        <v>86</v>
      </c>
      <c r="C56" s="1" t="s">
        <v>36</v>
      </c>
      <c r="D56" s="1">
        <v>314</v>
      </c>
      <c r="E56" s="1">
        <v>321</v>
      </c>
      <c r="F56" s="1">
        <v>635</v>
      </c>
      <c r="G56" s="1">
        <v>19</v>
      </c>
      <c r="H56" s="1">
        <v>6</v>
      </c>
      <c r="I56" s="2">
        <v>30</v>
      </c>
      <c r="J56" s="2">
        <v>18950</v>
      </c>
      <c r="K56" s="3">
        <f t="shared" si="0"/>
        <v>0.2638888888888889</v>
      </c>
      <c r="L56" s="3">
        <f t="shared" si="1"/>
        <v>8.3333333333333329E-2</v>
      </c>
      <c r="M56" s="3">
        <f t="shared" si="2"/>
        <v>0.375</v>
      </c>
      <c r="N56" s="2">
        <v>0</v>
      </c>
      <c r="O56" s="2">
        <v>0</v>
      </c>
    </row>
    <row r="57" spans="1:15" ht="20.100000000000001" customHeight="1" x14ac:dyDescent="0.25">
      <c r="A57" s="1">
        <v>56</v>
      </c>
      <c r="B57" s="1" t="s">
        <v>87</v>
      </c>
      <c r="C57" s="1" t="s">
        <v>88</v>
      </c>
      <c r="D57" s="1">
        <v>313</v>
      </c>
      <c r="E57" s="1">
        <v>322</v>
      </c>
      <c r="F57" s="1">
        <v>635</v>
      </c>
      <c r="G57" s="1">
        <v>19</v>
      </c>
      <c r="H57" s="1">
        <v>2</v>
      </c>
      <c r="I57" s="2">
        <v>33</v>
      </c>
      <c r="J57" s="2">
        <v>24650</v>
      </c>
      <c r="K57" s="3">
        <f t="shared" si="0"/>
        <v>0.2638888888888889</v>
      </c>
      <c r="L57" s="3">
        <f t="shared" si="1"/>
        <v>2.7777777777777776E-2</v>
      </c>
      <c r="M57" s="3">
        <f t="shared" si="2"/>
        <v>0.41249999999999998</v>
      </c>
      <c r="N57" s="2">
        <v>0</v>
      </c>
      <c r="O57" s="2">
        <v>0</v>
      </c>
    </row>
    <row r="58" spans="1:15" ht="20.100000000000001" customHeight="1" x14ac:dyDescent="0.25">
      <c r="A58" s="1">
        <v>57</v>
      </c>
      <c r="B58" s="1" t="s">
        <v>89</v>
      </c>
      <c r="C58" s="1" t="s">
        <v>90</v>
      </c>
      <c r="D58" s="1">
        <v>315</v>
      </c>
      <c r="E58" s="1">
        <v>319</v>
      </c>
      <c r="F58" s="1">
        <v>634</v>
      </c>
      <c r="G58" s="1">
        <v>22</v>
      </c>
      <c r="H58" s="1">
        <v>8</v>
      </c>
      <c r="I58" s="2">
        <v>25</v>
      </c>
      <c r="J58" s="2">
        <v>13800</v>
      </c>
      <c r="K58" s="3">
        <f t="shared" si="0"/>
        <v>0.30555555555555558</v>
      </c>
      <c r="L58" s="3">
        <f t="shared" si="1"/>
        <v>0.1111111111111111</v>
      </c>
      <c r="M58" s="3">
        <f t="shared" si="2"/>
        <v>0.3125</v>
      </c>
      <c r="N58" s="2">
        <v>0</v>
      </c>
      <c r="O58" s="2">
        <v>0</v>
      </c>
    </row>
    <row r="59" spans="1:15" ht="20.100000000000001" customHeight="1" x14ac:dyDescent="0.25">
      <c r="A59" s="1">
        <v>58</v>
      </c>
      <c r="B59" s="1" t="s">
        <v>91</v>
      </c>
      <c r="C59" s="1" t="s">
        <v>7</v>
      </c>
      <c r="D59" s="1">
        <v>310</v>
      </c>
      <c r="E59" s="1">
        <v>324</v>
      </c>
      <c r="F59" s="1">
        <v>634</v>
      </c>
      <c r="G59" s="1">
        <v>20</v>
      </c>
      <c r="H59" s="1">
        <v>5</v>
      </c>
      <c r="I59" s="2">
        <v>33</v>
      </c>
      <c r="J59" s="2">
        <v>69900</v>
      </c>
      <c r="K59" s="3">
        <f t="shared" si="0"/>
        <v>0.27777777777777779</v>
      </c>
      <c r="L59" s="3">
        <f t="shared" si="1"/>
        <v>6.9444444444444448E-2</v>
      </c>
      <c r="M59" s="3">
        <f t="shared" si="2"/>
        <v>0.41249999999999998</v>
      </c>
      <c r="N59" s="2">
        <v>0</v>
      </c>
      <c r="O59" s="2">
        <v>0</v>
      </c>
    </row>
    <row r="60" spans="1:15" ht="20.100000000000001" customHeight="1" x14ac:dyDescent="0.25">
      <c r="A60" s="1">
        <v>59</v>
      </c>
      <c r="B60" s="1" t="s">
        <v>92</v>
      </c>
      <c r="C60" s="1" t="s">
        <v>93</v>
      </c>
      <c r="D60" s="1">
        <v>320</v>
      </c>
      <c r="E60" s="1">
        <v>311</v>
      </c>
      <c r="F60" s="1">
        <v>631</v>
      </c>
      <c r="G60" s="1">
        <v>18</v>
      </c>
      <c r="H60" s="1">
        <v>4</v>
      </c>
      <c r="I60" s="2">
        <v>27</v>
      </c>
      <c r="J60" s="2">
        <v>24200</v>
      </c>
      <c r="K60" s="3">
        <f t="shared" si="0"/>
        <v>0.25</v>
      </c>
      <c r="L60" s="3">
        <f t="shared" si="1"/>
        <v>5.5555555555555552E-2</v>
      </c>
      <c r="M60" s="3">
        <f t="shared" si="2"/>
        <v>0.33750000000000002</v>
      </c>
      <c r="N60" s="2">
        <v>0</v>
      </c>
      <c r="O60" s="2">
        <v>0</v>
      </c>
    </row>
    <row r="61" spans="1:15" ht="20.100000000000001" customHeight="1" x14ac:dyDescent="0.25">
      <c r="A61" s="1">
        <v>60</v>
      </c>
      <c r="B61" s="1" t="s">
        <v>94</v>
      </c>
      <c r="C61" s="1" t="s">
        <v>95</v>
      </c>
      <c r="D61" s="1">
        <v>299</v>
      </c>
      <c r="E61" s="1">
        <v>308</v>
      </c>
      <c r="F61" s="1">
        <v>607</v>
      </c>
      <c r="G61" s="1">
        <v>12</v>
      </c>
      <c r="H61" s="1">
        <v>4</v>
      </c>
      <c r="I61" s="2">
        <v>25</v>
      </c>
      <c r="J61" s="2">
        <v>0</v>
      </c>
      <c r="K61" s="3">
        <f t="shared" si="0"/>
        <v>0.16666666666666666</v>
      </c>
      <c r="L61" s="3">
        <f t="shared" si="1"/>
        <v>5.5555555555555552E-2</v>
      </c>
      <c r="M61" s="3">
        <f t="shared" si="2"/>
        <v>0.3125</v>
      </c>
      <c r="N61" s="2">
        <v>0</v>
      </c>
      <c r="O61" s="2">
        <v>0</v>
      </c>
    </row>
    <row r="62" spans="1:15" ht="20.100000000000001" customHeight="1" x14ac:dyDescent="0.25">
      <c r="A62" s="1">
        <v>61</v>
      </c>
      <c r="B62" s="1" t="s">
        <v>96</v>
      </c>
      <c r="C62" s="1" t="s">
        <v>97</v>
      </c>
      <c r="D62" s="1">
        <v>300</v>
      </c>
      <c r="E62" s="1">
        <v>304</v>
      </c>
      <c r="F62" s="1">
        <v>604</v>
      </c>
      <c r="G62" s="1">
        <v>11</v>
      </c>
      <c r="H62" s="1">
        <v>3</v>
      </c>
      <c r="I62" s="2">
        <v>26</v>
      </c>
      <c r="J62" s="2">
        <v>0</v>
      </c>
      <c r="K62" s="3">
        <f t="shared" si="0"/>
        <v>0.15277777777777779</v>
      </c>
      <c r="L62" s="3">
        <f t="shared" si="1"/>
        <v>4.1666666666666664E-2</v>
      </c>
      <c r="M62" s="3">
        <f t="shared" si="2"/>
        <v>0.32500000000000001</v>
      </c>
      <c r="N62" s="2">
        <v>0</v>
      </c>
      <c r="O62" s="2">
        <v>0</v>
      </c>
    </row>
    <row r="63" spans="1:15" ht="20.100000000000001" customHeight="1" x14ac:dyDescent="0.25">
      <c r="A63" s="1">
        <v>62</v>
      </c>
      <c r="B63" s="1" t="s">
        <v>98</v>
      </c>
      <c r="C63" s="1" t="s">
        <v>99</v>
      </c>
      <c r="D63" s="1">
        <v>292</v>
      </c>
      <c r="E63" s="1">
        <v>311</v>
      </c>
      <c r="F63" s="1">
        <v>603</v>
      </c>
      <c r="G63" s="1">
        <v>17</v>
      </c>
      <c r="H63" s="1">
        <v>3</v>
      </c>
      <c r="I63" s="2">
        <v>17</v>
      </c>
      <c r="J63" s="2">
        <v>0</v>
      </c>
      <c r="K63" s="3">
        <f t="shared" si="0"/>
        <v>0.2361111111111111</v>
      </c>
      <c r="L63" s="3">
        <f t="shared" si="1"/>
        <v>4.1666666666666664E-2</v>
      </c>
      <c r="M63" s="3">
        <f t="shared" si="2"/>
        <v>0.21249999999999999</v>
      </c>
      <c r="N63" s="2">
        <v>0</v>
      </c>
      <c r="O63" s="2">
        <v>0</v>
      </c>
    </row>
    <row r="64" spans="1:15" ht="20.100000000000001" customHeight="1" x14ac:dyDescent="0.25">
      <c r="A64" s="1">
        <v>63</v>
      </c>
      <c r="B64" s="1" t="s">
        <v>100</v>
      </c>
      <c r="C64" s="1" t="s">
        <v>101</v>
      </c>
      <c r="D64" s="1">
        <v>286</v>
      </c>
      <c r="E64" s="1">
        <v>282</v>
      </c>
      <c r="F64" s="1">
        <v>568</v>
      </c>
      <c r="G64" s="1">
        <v>11</v>
      </c>
      <c r="H64" s="1">
        <v>3</v>
      </c>
      <c r="I64" s="2">
        <v>21</v>
      </c>
      <c r="J64" s="2">
        <v>0</v>
      </c>
      <c r="K64" s="3">
        <f t="shared" si="0"/>
        <v>0.15277777777777779</v>
      </c>
      <c r="L64" s="3">
        <f t="shared" si="1"/>
        <v>4.1666666666666664E-2</v>
      </c>
      <c r="M64" s="3">
        <f t="shared" si="2"/>
        <v>0.26250000000000001</v>
      </c>
      <c r="N64" s="2">
        <v>0</v>
      </c>
      <c r="O64" s="2">
        <v>0</v>
      </c>
    </row>
    <row r="65" spans="1:15" ht="20.100000000000001" customHeight="1" x14ac:dyDescent="0.25">
      <c r="A65" s="1">
        <v>64</v>
      </c>
      <c r="B65" s="1" t="s">
        <v>102</v>
      </c>
      <c r="C65" s="1" t="s">
        <v>103</v>
      </c>
      <c r="D65" s="1">
        <v>279</v>
      </c>
      <c r="E65" s="1">
        <v>287</v>
      </c>
      <c r="F65" s="1">
        <v>566</v>
      </c>
      <c r="G65" s="1">
        <v>7</v>
      </c>
      <c r="H65" s="1">
        <v>0</v>
      </c>
      <c r="I65" s="2">
        <v>14</v>
      </c>
      <c r="J65" s="2">
        <v>29000</v>
      </c>
      <c r="K65" s="3">
        <f t="shared" si="0"/>
        <v>9.7222222222222224E-2</v>
      </c>
      <c r="L65" s="3">
        <f t="shared" si="1"/>
        <v>0</v>
      </c>
      <c r="M65" s="3">
        <f t="shared" si="2"/>
        <v>0.17499999999999999</v>
      </c>
      <c r="N65" s="2">
        <v>0</v>
      </c>
      <c r="O65" s="2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Individual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Vilson Raimundo Ferreira</dc:creator>
  <cp:lastModifiedBy>Vilson Raimundo Ferreira</cp:lastModifiedBy>
  <dcterms:created xsi:type="dcterms:W3CDTF">2016-08-05T16:00:48Z</dcterms:created>
  <dcterms:modified xsi:type="dcterms:W3CDTF">2017-01-01T22:12:08Z</dcterms:modified>
</cp:coreProperties>
</file>