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-Materijali\2. Godina\MA273 - Osnove Verovatnoce i Statistike\Domaci\DZ10\"/>
    </mc:Choice>
  </mc:AlternateContent>
  <xr:revisionPtr revIDLastSave="0" documentId="13_ncr:1_{6E24F050-6055-4F19-AB41-94EE2791BAA3}" xr6:coauthVersionLast="47" xr6:coauthVersionMax="47" xr10:uidLastSave="{00000000-0000-0000-0000-000000000000}"/>
  <bookViews>
    <workbookView xWindow="-108" yWindow="-108" windowWidth="23256" windowHeight="12456" activeTab="1" xr2:uid="{F6914BB1-186C-492E-9F61-8394E21A8FCC}"/>
  </bookViews>
  <sheets>
    <sheet name="Zadatak 1" sheetId="1" r:id="rId1"/>
    <sheet name="Zadatak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2" l="1"/>
  <c r="R8" i="2"/>
  <c r="R9" i="2"/>
  <c r="R10" i="2"/>
  <c r="R11" i="2"/>
  <c r="R12" i="2"/>
  <c r="R13" i="2"/>
  <c r="Q13" i="2"/>
  <c r="Q12" i="2"/>
  <c r="Q11" i="2"/>
  <c r="Q10" i="2"/>
  <c r="Q9" i="2"/>
  <c r="Q8" i="2"/>
  <c r="Q7" i="2"/>
  <c r="P13" i="2"/>
  <c r="P12" i="2"/>
  <c r="P11" i="2"/>
  <c r="P10" i="2"/>
  <c r="P9" i="2"/>
  <c r="P8" i="2"/>
  <c r="P7" i="2"/>
  <c r="O7" i="2"/>
  <c r="O8" i="2"/>
  <c r="O10" i="2"/>
  <c r="O12" i="2"/>
  <c r="O13" i="2"/>
  <c r="O11" i="2"/>
  <c r="O9" i="2" s="1"/>
  <c r="N13" i="2"/>
  <c r="N12" i="2"/>
  <c r="N11" i="2"/>
  <c r="N10" i="2"/>
  <c r="N9" i="2"/>
  <c r="N8" i="2"/>
  <c r="N7" i="2"/>
  <c r="M9" i="2"/>
  <c r="M8" i="2"/>
  <c r="M7" i="2"/>
  <c r="M13" i="2"/>
  <c r="M12" i="2"/>
  <c r="M11" i="2"/>
  <c r="M10" i="2"/>
  <c r="N2" i="2"/>
  <c r="M2" i="2"/>
  <c r="L2" i="2"/>
  <c r="R2" i="1"/>
  <c r="R3" i="1"/>
  <c r="R4" i="1"/>
  <c r="R5" i="1"/>
  <c r="R6" i="1"/>
  <c r="R7" i="1"/>
  <c r="Q7" i="1"/>
  <c r="Q6" i="1"/>
  <c r="Q5" i="1"/>
  <c r="Q4" i="1"/>
  <c r="Q3" i="1"/>
  <c r="Q2" i="1"/>
  <c r="P7" i="1"/>
  <c r="P6" i="1"/>
  <c r="P5" i="1"/>
  <c r="P4" i="1"/>
  <c r="P3" i="1"/>
  <c r="P2" i="1"/>
  <c r="O2" i="1"/>
  <c r="O3" i="1"/>
  <c r="O4" i="1"/>
  <c r="O5" i="1"/>
  <c r="O6" i="1"/>
  <c r="O7" i="1"/>
  <c r="M2" i="1"/>
  <c r="M3" i="1"/>
  <c r="M4" i="1"/>
  <c r="M5" i="1"/>
  <c r="M6" i="1"/>
  <c r="M7" i="1"/>
  <c r="N2" i="1"/>
  <c r="N3" i="1" s="1"/>
  <c r="N4" i="1" s="1"/>
  <c r="N5" i="1" s="1"/>
  <c r="N6" i="1" l="1"/>
  <c r="N7" i="1" s="1"/>
</calcChain>
</file>

<file path=xl/sharedStrings.xml><?xml version="1.0" encoding="utf-8"?>
<sst xmlns="http://schemas.openxmlformats.org/spreadsheetml/2006/main" count="25" uniqueCount="23">
  <si>
    <t>Vrednost</t>
  </si>
  <si>
    <t>Frekvencija</t>
  </si>
  <si>
    <t>Kumulativ ispod</t>
  </si>
  <si>
    <t>Kumulativ iznad</t>
  </si>
  <si>
    <t>Realtivna (%)</t>
  </si>
  <si>
    <t>Kumulativ ispod (%)</t>
  </si>
  <si>
    <t>Kumulativ iznad (%)</t>
  </si>
  <si>
    <t>maksimalna tezina</t>
  </si>
  <si>
    <t>minimalna tezina</t>
  </si>
  <si>
    <t>interval</t>
  </si>
  <si>
    <t>opseg tezine</t>
  </si>
  <si>
    <t>34-42</t>
  </si>
  <si>
    <t>43-51</t>
  </si>
  <si>
    <t>52-60</t>
  </si>
  <si>
    <t>61-69</t>
  </si>
  <si>
    <t>70-78</t>
  </si>
  <si>
    <t>79-87</t>
  </si>
  <si>
    <t>88-96</t>
  </si>
  <si>
    <t>frekvencija</t>
  </si>
  <si>
    <t>broj kolone</t>
  </si>
  <si>
    <t>Relativna frekvencija</t>
  </si>
  <si>
    <t>Kumulativ ispod %</t>
  </si>
  <si>
    <t>Kumulativ iznad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</si>
</sst>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2A357-430B-49BB-BB63-EEBDEB6653AD}">
  <dimension ref="A1:R7"/>
  <sheetViews>
    <sheetView topLeftCell="J1" workbookViewId="0">
      <selection activeCell="R3" sqref="R3"/>
    </sheetView>
  </sheetViews>
  <sheetFormatPr defaultRowHeight="14.4" x14ac:dyDescent="0.3"/>
  <cols>
    <col min="12" max="12" width="11.21875" customWidth="1"/>
    <col min="13" max="13" width="15.88671875" customWidth="1"/>
    <col min="14" max="14" width="18.109375" customWidth="1"/>
    <col min="15" max="15" width="16.88671875" customWidth="1"/>
    <col min="16" max="16" width="18" customWidth="1"/>
    <col min="17" max="17" width="19.6640625" customWidth="1"/>
    <col min="18" max="18" width="24.44140625" customWidth="1"/>
  </cols>
  <sheetData>
    <row r="1" spans="1:18" x14ac:dyDescent="0.3">
      <c r="A1" s="1">
        <v>5</v>
      </c>
      <c r="B1" s="1">
        <v>3</v>
      </c>
      <c r="C1" s="1">
        <v>2</v>
      </c>
      <c r="D1" s="1">
        <v>2</v>
      </c>
      <c r="E1" s="1">
        <v>1</v>
      </c>
      <c r="F1" s="1">
        <v>0</v>
      </c>
      <c r="G1" s="1">
        <v>3</v>
      </c>
      <c r="H1" s="1">
        <v>1</v>
      </c>
      <c r="I1" s="1">
        <v>5</v>
      </c>
      <c r="J1" s="1">
        <v>5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</row>
    <row r="2" spans="1:18" x14ac:dyDescent="0.3">
      <c r="A2" s="1">
        <v>4</v>
      </c>
      <c r="B2" s="1">
        <v>4</v>
      </c>
      <c r="C2" s="1">
        <v>3</v>
      </c>
      <c r="D2" s="1">
        <v>1</v>
      </c>
      <c r="E2" s="1">
        <v>0</v>
      </c>
      <c r="F2" s="1">
        <v>2</v>
      </c>
      <c r="G2" s="1">
        <v>5</v>
      </c>
      <c r="H2" s="1">
        <v>4</v>
      </c>
      <c r="I2" s="1">
        <v>3</v>
      </c>
      <c r="J2" s="1">
        <v>2</v>
      </c>
      <c r="K2" s="1">
        <v>2</v>
      </c>
      <c r="L2" s="1">
        <v>0</v>
      </c>
      <c r="M2">
        <f>COUNTIF(C1:J6,"=0")</f>
        <v>5</v>
      </c>
      <c r="N2">
        <f>SUM(M2)</f>
        <v>5</v>
      </c>
      <c r="O2">
        <f>SUM(O3,M2)</f>
        <v>48</v>
      </c>
      <c r="P2">
        <f>M2/48*100</f>
        <v>10.416666666666668</v>
      </c>
      <c r="Q2">
        <f>N2/48*100</f>
        <v>10.416666666666668</v>
      </c>
      <c r="R2">
        <f>O2/48*100</f>
        <v>100</v>
      </c>
    </row>
    <row r="3" spans="1:18" x14ac:dyDescent="0.3">
      <c r="A3" s="1">
        <v>3</v>
      </c>
      <c r="B3" s="1">
        <v>2</v>
      </c>
      <c r="C3" s="1">
        <v>1</v>
      </c>
      <c r="D3" s="1">
        <v>0</v>
      </c>
      <c r="E3" s="1">
        <v>1</v>
      </c>
      <c r="F3" s="1">
        <v>5</v>
      </c>
      <c r="G3" s="1">
        <v>4</v>
      </c>
      <c r="H3" s="1">
        <v>3</v>
      </c>
      <c r="I3" s="1">
        <v>5</v>
      </c>
      <c r="J3" s="1">
        <v>4</v>
      </c>
      <c r="K3" s="1">
        <v>3</v>
      </c>
      <c r="L3" s="1">
        <v>1</v>
      </c>
      <c r="M3">
        <f>COUNTIF(C1:J6,"=1")</f>
        <v>8</v>
      </c>
      <c r="N3">
        <f>SUM(N2,M3)</f>
        <v>13</v>
      </c>
      <c r="O3">
        <f>SUM(O4,M3)</f>
        <v>43</v>
      </c>
      <c r="P3">
        <f>M3/48*100</f>
        <v>16.666666666666664</v>
      </c>
      <c r="Q3">
        <f>N3/48*100</f>
        <v>27.083333333333332</v>
      </c>
      <c r="R3">
        <f>O3/48*100</f>
        <v>89.583333333333343</v>
      </c>
    </row>
    <row r="4" spans="1:18" x14ac:dyDescent="0.3">
      <c r="A4" s="1">
        <v>3</v>
      </c>
      <c r="B4" s="1">
        <v>4</v>
      </c>
      <c r="C4" s="1">
        <v>2</v>
      </c>
      <c r="D4" s="1">
        <v>4</v>
      </c>
      <c r="E4" s="1">
        <v>0</v>
      </c>
      <c r="F4" s="1">
        <v>1</v>
      </c>
      <c r="G4" s="1">
        <v>4</v>
      </c>
      <c r="H4" s="1">
        <v>1</v>
      </c>
      <c r="I4" s="1">
        <v>3</v>
      </c>
      <c r="J4" s="1">
        <v>3</v>
      </c>
      <c r="K4" s="1">
        <v>4</v>
      </c>
      <c r="L4" s="1">
        <v>2</v>
      </c>
      <c r="M4">
        <f>COUNTIF(C1:J6,"=2")</f>
        <v>8</v>
      </c>
      <c r="N4">
        <f>SUM(N3,M4)</f>
        <v>21</v>
      </c>
      <c r="O4">
        <f>SUM(O5,M4)</f>
        <v>35</v>
      </c>
      <c r="P4">
        <f>M4/48*100</f>
        <v>16.666666666666664</v>
      </c>
      <c r="Q4">
        <f>N4/48*100</f>
        <v>43.75</v>
      </c>
      <c r="R4">
        <f>O4/48*100</f>
        <v>72.916666666666657</v>
      </c>
    </row>
    <row r="5" spans="1:18" x14ac:dyDescent="0.3">
      <c r="A5" s="1">
        <v>0</v>
      </c>
      <c r="B5" s="1">
        <v>1</v>
      </c>
      <c r="C5" s="1">
        <v>2</v>
      </c>
      <c r="D5" s="1">
        <v>3</v>
      </c>
      <c r="E5" s="1">
        <v>0</v>
      </c>
      <c r="F5" s="1">
        <v>5</v>
      </c>
      <c r="G5" s="1">
        <v>4</v>
      </c>
      <c r="H5" s="1">
        <v>3</v>
      </c>
      <c r="I5" s="1">
        <v>2</v>
      </c>
      <c r="J5" s="1">
        <v>5</v>
      </c>
      <c r="K5" s="1">
        <v>5</v>
      </c>
      <c r="L5" s="1">
        <v>3</v>
      </c>
      <c r="M5">
        <f>COUNTIF(C1:J6,"=3")</f>
        <v>11</v>
      </c>
      <c r="N5">
        <f>SUM(N4,M5)</f>
        <v>32</v>
      </c>
      <c r="O5">
        <f>SUM(O6,M5)</f>
        <v>27</v>
      </c>
      <c r="P5">
        <f>M5/48*100</f>
        <v>22.916666666666664</v>
      </c>
      <c r="Q5">
        <f>N5/48*100</f>
        <v>66.666666666666657</v>
      </c>
      <c r="R5">
        <f>O5/48*100</f>
        <v>56.25</v>
      </c>
    </row>
    <row r="6" spans="1:18" x14ac:dyDescent="0.3">
      <c r="A6" s="1">
        <v>3</v>
      </c>
      <c r="B6" s="1">
        <v>4</v>
      </c>
      <c r="C6" s="1">
        <v>3</v>
      </c>
      <c r="D6" s="1">
        <v>4</v>
      </c>
      <c r="E6" s="1">
        <v>1</v>
      </c>
      <c r="F6" s="1">
        <v>3</v>
      </c>
      <c r="G6" s="1">
        <v>3</v>
      </c>
      <c r="H6" s="1">
        <v>2</v>
      </c>
      <c r="I6" s="1">
        <v>4</v>
      </c>
      <c r="J6" s="1">
        <v>4</v>
      </c>
      <c r="K6" s="1">
        <v>6</v>
      </c>
      <c r="L6" s="1">
        <v>4</v>
      </c>
      <c r="M6">
        <f>COUNTIF(C1:J6,"=4")</f>
        <v>9</v>
      </c>
      <c r="N6">
        <f>SUM(N5,M6)</f>
        <v>41</v>
      </c>
      <c r="O6">
        <f>SUM(O7,M6)</f>
        <v>16</v>
      </c>
      <c r="P6">
        <f>M6/48*100</f>
        <v>18.75</v>
      </c>
      <c r="Q6">
        <f>N6/48*100</f>
        <v>85.416666666666657</v>
      </c>
      <c r="R6">
        <f>O6/48*100</f>
        <v>33.333333333333329</v>
      </c>
    </row>
    <row r="7" spans="1:18" x14ac:dyDescent="0.3">
      <c r="K7" s="1">
        <v>7</v>
      </c>
      <c r="L7" s="1">
        <v>5</v>
      </c>
      <c r="M7">
        <f>COUNTIF(C1:J6,"=5")</f>
        <v>7</v>
      </c>
      <c r="N7">
        <f>SUM(N6,M7)</f>
        <v>48</v>
      </c>
      <c r="O7">
        <f>SUM(M7)</f>
        <v>7</v>
      </c>
      <c r="P7">
        <f>M7/48*100</f>
        <v>14.583333333333334</v>
      </c>
      <c r="Q7">
        <f>N7/48*100</f>
        <v>100</v>
      </c>
      <c r="R7">
        <f>O7/48*100</f>
        <v>14.583333333333334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0112-BBC2-42C6-BCD9-9AA9EDFEE57E}">
  <dimension ref="A1:R13"/>
  <sheetViews>
    <sheetView tabSelected="1" workbookViewId="0">
      <selection activeCell="R8" sqref="R8"/>
    </sheetView>
  </sheetViews>
  <sheetFormatPr defaultRowHeight="14.4" x14ac:dyDescent="0.3"/>
  <cols>
    <col min="11" max="11" width="11.6640625" customWidth="1"/>
    <col min="12" max="12" width="16.77734375" customWidth="1"/>
    <col min="13" max="13" width="16.5546875" customWidth="1"/>
    <col min="14" max="14" width="16.21875" customWidth="1"/>
    <col min="15" max="15" width="16.5546875" customWidth="1"/>
    <col min="16" max="16" width="20.21875" customWidth="1"/>
    <col min="17" max="17" width="17.88671875" customWidth="1"/>
    <col min="18" max="18" width="18.109375" customWidth="1"/>
  </cols>
  <sheetData>
    <row r="1" spans="1:18" x14ac:dyDescent="0.3">
      <c r="A1" s="1">
        <v>54</v>
      </c>
      <c r="B1" s="1">
        <v>61</v>
      </c>
      <c r="C1" s="1">
        <v>73</v>
      </c>
      <c r="D1" s="1">
        <v>51</v>
      </c>
      <c r="E1" s="1">
        <v>94</v>
      </c>
      <c r="F1" s="1">
        <v>72</v>
      </c>
      <c r="G1" s="1">
        <v>88</v>
      </c>
      <c r="H1" s="1">
        <v>59</v>
      </c>
      <c r="I1" s="1">
        <v>83</v>
      </c>
      <c r="J1" s="1">
        <v>77</v>
      </c>
      <c r="L1" t="s">
        <v>7</v>
      </c>
      <c r="M1" t="s">
        <v>8</v>
      </c>
      <c r="N1" t="s">
        <v>9</v>
      </c>
    </row>
    <row r="2" spans="1:18" x14ac:dyDescent="0.3">
      <c r="A2" s="1">
        <v>72</v>
      </c>
      <c r="B2" s="1">
        <v>84</v>
      </c>
      <c r="C2" s="1">
        <v>70</v>
      </c>
      <c r="D2" s="1">
        <v>90</v>
      </c>
      <c r="E2" s="1">
        <v>58</v>
      </c>
      <c r="F2" s="1">
        <v>64</v>
      </c>
      <c r="G2" s="1">
        <v>67</v>
      </c>
      <c r="H2" s="1">
        <v>70</v>
      </c>
      <c r="I2" s="1">
        <v>81</v>
      </c>
      <c r="J2" s="1">
        <v>75</v>
      </c>
      <c r="L2">
        <f>MAX(A1:J6)</f>
        <v>94</v>
      </c>
      <c r="M2">
        <f>MIN(A1:J6)</f>
        <v>34</v>
      </c>
      <c r="N2">
        <f>(L2-M2)/7</f>
        <v>8.5714285714285712</v>
      </c>
    </row>
    <row r="3" spans="1:18" x14ac:dyDescent="0.3">
      <c r="A3" s="1">
        <v>58</v>
      </c>
      <c r="B3" s="1">
        <v>73</v>
      </c>
      <c r="C3" s="1">
        <v>80</v>
      </c>
      <c r="D3" s="1">
        <v>82</v>
      </c>
      <c r="E3" s="1">
        <v>67</v>
      </c>
      <c r="F3" s="1">
        <v>69</v>
      </c>
      <c r="G3" s="1">
        <v>70</v>
      </c>
      <c r="H3" s="1">
        <v>57</v>
      </c>
      <c r="I3" s="1">
        <v>61</v>
      </c>
      <c r="J3" s="1">
        <v>67</v>
      </c>
    </row>
    <row r="4" spans="1:18" x14ac:dyDescent="0.3">
      <c r="A4" s="1">
        <v>58</v>
      </c>
      <c r="B4" s="1">
        <v>66</v>
      </c>
      <c r="C4" s="1">
        <v>66</v>
      </c>
      <c r="D4" s="1">
        <v>87</v>
      </c>
      <c r="E4" s="1">
        <v>90</v>
      </c>
      <c r="F4" s="1">
        <v>69</v>
      </c>
      <c r="G4" s="1">
        <v>57</v>
      </c>
      <c r="H4" s="1">
        <v>63</v>
      </c>
      <c r="I4" s="1">
        <v>72</v>
      </c>
      <c r="J4" s="1">
        <v>82</v>
      </c>
    </row>
    <row r="5" spans="1:18" x14ac:dyDescent="0.3">
      <c r="A5" s="1">
        <v>68</v>
      </c>
      <c r="B5" s="1">
        <v>81</v>
      </c>
      <c r="C5" s="1">
        <v>59</v>
      </c>
      <c r="D5" s="1">
        <v>80</v>
      </c>
      <c r="E5" s="1">
        <v>60</v>
      </c>
      <c r="F5" s="1">
        <v>71</v>
      </c>
      <c r="G5" s="1">
        <v>57</v>
      </c>
      <c r="H5" s="1">
        <v>52</v>
      </c>
      <c r="I5" s="1">
        <v>77</v>
      </c>
      <c r="J5" s="1">
        <v>81</v>
      </c>
    </row>
    <row r="6" spans="1:18" x14ac:dyDescent="0.3">
      <c r="A6" s="1">
        <v>94</v>
      </c>
      <c r="B6" s="1">
        <v>57</v>
      </c>
      <c r="C6" s="1">
        <v>34</v>
      </c>
      <c r="D6" s="1">
        <v>58</v>
      </c>
      <c r="E6" s="1">
        <v>63</v>
      </c>
      <c r="F6" s="1">
        <v>72</v>
      </c>
      <c r="G6" s="1">
        <v>68</v>
      </c>
      <c r="H6" s="1">
        <v>71</v>
      </c>
      <c r="I6" s="1">
        <v>79</v>
      </c>
      <c r="J6" s="1">
        <v>55</v>
      </c>
      <c r="K6" t="s">
        <v>19</v>
      </c>
      <c r="L6" t="s">
        <v>10</v>
      </c>
      <c r="M6" t="s">
        <v>18</v>
      </c>
      <c r="N6" t="s">
        <v>2</v>
      </c>
      <c r="O6" t="s">
        <v>3</v>
      </c>
      <c r="P6" t="s">
        <v>20</v>
      </c>
      <c r="Q6" t="s">
        <v>21</v>
      </c>
      <c r="R6" t="s">
        <v>22</v>
      </c>
    </row>
    <row r="7" spans="1:18" x14ac:dyDescent="0.3">
      <c r="K7">
        <v>7</v>
      </c>
      <c r="L7" t="s">
        <v>11</v>
      </c>
      <c r="M7">
        <f>COUNTIFS(A1:J6,"&gt;=34",A1:J6,"&lt;=42")</f>
        <v>1</v>
      </c>
      <c r="N7">
        <f>SUM(M7)</f>
        <v>1</v>
      </c>
      <c r="O7">
        <f>SUM(O8,M7)</f>
        <v>60</v>
      </c>
      <c r="P7">
        <f>M7/60*100</f>
        <v>1.6666666666666667</v>
      </c>
      <c r="Q7">
        <f>N7/60*100</f>
        <v>1.6666666666666667</v>
      </c>
      <c r="R7">
        <f>O7/60*100</f>
        <v>100</v>
      </c>
    </row>
    <row r="8" spans="1:18" x14ac:dyDescent="0.3">
      <c r="K8">
        <v>8</v>
      </c>
      <c r="L8" t="s">
        <v>12</v>
      </c>
      <c r="M8">
        <f>COUNTIFS(A1:J6,"&gt;=43",A1:J6,"&lt;=51")</f>
        <v>1</v>
      </c>
      <c r="N8">
        <f>SUM(N7,M8)</f>
        <v>2</v>
      </c>
      <c r="O8">
        <f>SUM(O9,M8)</f>
        <v>59</v>
      </c>
      <c r="P8">
        <f>M8/60*100</f>
        <v>1.6666666666666667</v>
      </c>
      <c r="Q8">
        <f>N8/60*100</f>
        <v>3.3333333333333335</v>
      </c>
      <c r="R8">
        <f>O8/60*100</f>
        <v>98.333333333333329</v>
      </c>
    </row>
    <row r="9" spans="1:18" x14ac:dyDescent="0.3">
      <c r="K9">
        <v>9</v>
      </c>
      <c r="L9" t="s">
        <v>13</v>
      </c>
      <c r="M9">
        <f>COUNTIFS(A1:J6,"&gt;=52",A1:J6,"&lt;=60")</f>
        <v>14</v>
      </c>
      <c r="N9">
        <f>SUM(N8,M9)</f>
        <v>16</v>
      </c>
      <c r="O9">
        <f>SUM(O10,M9)</f>
        <v>58</v>
      </c>
      <c r="P9">
        <f>M9/60*100</f>
        <v>23.333333333333332</v>
      </c>
      <c r="Q9">
        <f>N9/60*100</f>
        <v>26.666666666666668</v>
      </c>
      <c r="R9">
        <f>O9/60*100</f>
        <v>96.666666666666671</v>
      </c>
    </row>
    <row r="10" spans="1:18" x14ac:dyDescent="0.3">
      <c r="K10">
        <v>10</v>
      </c>
      <c r="L10" t="s">
        <v>14</v>
      </c>
      <c r="M10">
        <f>COUNTIFS(A1:J6,"&gt;=61",A1:J6,"&lt;=69")</f>
        <v>14</v>
      </c>
      <c r="N10">
        <f>SUM(N9,M10)</f>
        <v>30</v>
      </c>
      <c r="O10">
        <f>SUM(O11,M10)</f>
        <v>44</v>
      </c>
      <c r="P10">
        <f>M10/60*100</f>
        <v>23.333333333333332</v>
      </c>
      <c r="Q10">
        <f>N10/60*100</f>
        <v>50</v>
      </c>
      <c r="R10">
        <f>O10/60*100</f>
        <v>73.333333333333329</v>
      </c>
    </row>
    <row r="11" spans="1:18" x14ac:dyDescent="0.3">
      <c r="K11">
        <v>11</v>
      </c>
      <c r="L11" t="s">
        <v>15</v>
      </c>
      <c r="M11">
        <f>COUNTIFS(A1:J6,"&gt;=70",A1:J6,"&lt;=78")</f>
        <v>14</v>
      </c>
      <c r="N11">
        <f>SUM(N10,M11)</f>
        <v>44</v>
      </c>
      <c r="O11">
        <f>SUM(O12,M11)</f>
        <v>30</v>
      </c>
      <c r="P11">
        <f>M11/60*100</f>
        <v>23.333333333333332</v>
      </c>
      <c r="Q11">
        <f>N11/60*100</f>
        <v>73.333333333333329</v>
      </c>
      <c r="R11">
        <f>O11/60*100</f>
        <v>50</v>
      </c>
    </row>
    <row r="12" spans="1:18" x14ac:dyDescent="0.3">
      <c r="K12">
        <v>12</v>
      </c>
      <c r="L12" t="s">
        <v>16</v>
      </c>
      <c r="M12">
        <f>COUNTIFS(A1:J6,"&gt;=79",A1:J6,"&lt;=87")</f>
        <v>11</v>
      </c>
      <c r="N12">
        <f>SUM(N11,M12)</f>
        <v>55</v>
      </c>
      <c r="O12">
        <f>SUM(O13,M12)</f>
        <v>16</v>
      </c>
      <c r="P12">
        <f>M12/60*100</f>
        <v>18.333333333333332</v>
      </c>
      <c r="Q12">
        <f>N12/60*100</f>
        <v>91.666666666666657</v>
      </c>
      <c r="R12">
        <f>O12/60*100</f>
        <v>26.666666666666668</v>
      </c>
    </row>
    <row r="13" spans="1:18" x14ac:dyDescent="0.3">
      <c r="K13">
        <v>13</v>
      </c>
      <c r="L13" t="s">
        <v>17</v>
      </c>
      <c r="M13">
        <f>COUNTIFS(A1:J6,"&gt;=88",A1:J6,"&lt;=96")</f>
        <v>5</v>
      </c>
      <c r="N13">
        <f>SUM(N12,M13)</f>
        <v>60</v>
      </c>
      <c r="O13">
        <f>SUM(M13)</f>
        <v>5</v>
      </c>
      <c r="P13">
        <f>M12/60*100</f>
        <v>18.333333333333332</v>
      </c>
      <c r="Q13">
        <f>N13/60*100</f>
        <v>100</v>
      </c>
      <c r="R13">
        <f>O13/60*100</f>
        <v>8.3333333333333321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Zadatak 1</vt:lpstr>
      <vt:lpstr>Zadatak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</dc:creator>
  <cp:lastModifiedBy>Petar</cp:lastModifiedBy>
  <dcterms:created xsi:type="dcterms:W3CDTF">2024-05-16T10:02:01Z</dcterms:created>
  <dcterms:modified xsi:type="dcterms:W3CDTF">2024-05-16T11:06:53Z</dcterms:modified>
</cp:coreProperties>
</file>