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/>
  </bookViews>
  <sheets>
    <sheet name="Zadatak 4" sheetId="1" r:id="rId1"/>
    <sheet name="Zadatak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8" i="2"/>
  <c r="B17" i="2"/>
  <c r="D13" i="2"/>
  <c r="C13" i="2"/>
  <c r="F13" i="2"/>
  <c r="G13" i="2"/>
  <c r="E13" i="2"/>
  <c r="F3" i="2"/>
  <c r="E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B23" i="2" l="1"/>
  <c r="B25" i="2" s="1"/>
  <c r="C11" i="1" l="1"/>
  <c r="C6" i="1"/>
  <c r="C7" i="1" s="1"/>
  <c r="G4" i="1" l="1"/>
  <c r="F4" i="1"/>
  <c r="E4" i="1"/>
  <c r="D4" i="1"/>
  <c r="C4" i="1"/>
  <c r="C12" i="1" l="1"/>
  <c r="C13" i="1" s="1"/>
  <c r="C15" i="1" s="1"/>
</calcChain>
</file>

<file path=xl/comments1.xml><?xml version="1.0" encoding="utf-8"?>
<comments xmlns="http://schemas.openxmlformats.org/spreadsheetml/2006/main">
  <authors>
    <author>Mihajlo Jovanovic</author>
  </authors>
  <commentList>
    <comment ref="C16" authorId="0" shapeId="0">
      <text/>
    </comment>
  </commentList>
</comments>
</file>

<file path=xl/sharedStrings.xml><?xml version="1.0" encoding="utf-8"?>
<sst xmlns="http://schemas.openxmlformats.org/spreadsheetml/2006/main" count="33" uniqueCount="32">
  <si>
    <t>n</t>
  </si>
  <si>
    <r>
      <t>√(</t>
    </r>
    <r>
      <rPr>
        <b/>
        <sz val="10"/>
        <color rgb="FF202124"/>
        <rFont val="Arial"/>
        <family val="2"/>
      </rPr>
      <t>n-1)</t>
    </r>
  </si>
  <si>
    <t>α</t>
  </si>
  <si>
    <t>m</t>
  </si>
  <si>
    <t>prosek</t>
  </si>
  <si>
    <t>Sn nadvučeno na 2</t>
  </si>
  <si>
    <t>Sn nadvučeno</t>
  </si>
  <si>
    <t>A</t>
  </si>
  <si>
    <t>Boj gresaka</t>
  </si>
  <si>
    <t>kolicina energije u KW</t>
  </si>
  <si>
    <t>5 &gt;10</t>
  </si>
  <si>
    <t>0&gt;5</t>
  </si>
  <si>
    <t>10 &gt; 15</t>
  </si>
  <si>
    <t>15 &gt; 20</t>
  </si>
  <si>
    <t>20 &gt; 24</t>
  </si>
  <si>
    <t>xi</t>
  </si>
  <si>
    <t>yi</t>
  </si>
  <si>
    <t>b</t>
  </si>
  <si>
    <t>a</t>
  </si>
  <si>
    <t>xi na kvadrat</t>
  </si>
  <si>
    <t>yi na kvadrat</t>
  </si>
  <si>
    <t>xi*yi</t>
  </si>
  <si>
    <t>x nadvučeno</t>
  </si>
  <si>
    <t>y nadvučeno</t>
  </si>
  <si>
    <t>brojilac za b</t>
  </si>
  <si>
    <t>imenilac za b</t>
  </si>
  <si>
    <t>y=a+b*x</t>
  </si>
  <si>
    <t>suma =</t>
  </si>
  <si>
    <t>153.41+10.98*x</t>
  </si>
  <si>
    <t>135,07</t>
  </si>
  <si>
    <t>t [99;0.05]</t>
  </si>
  <si>
    <t>Kako je A &lt; t[99; 0,05 ]konstatuje se da uzorak ne protivreči hipotezi H0, tj. prihvata se nulta hipoteza H0.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</si>
</sst>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Arial"/>
      <family val="2"/>
    </font>
    <font>
      <b/>
      <sz val="10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6" borderId="0" xfId="0" applyFill="1"/>
    <xf numFmtId="0" fontId="0" fillId="5" borderId="0" xfId="0" applyFill="1"/>
    <xf numFmtId="0" fontId="0" fillId="0" borderId="8" xfId="0" applyBorder="1"/>
    <xf numFmtId="0" fontId="0" fillId="0" borderId="9" xfId="0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'Zadatak 3'!$D$3:$D$12</c:f>
              <c:numCache>
                <c:formatCode>General</c:formatCode>
                <c:ptCount val="10"/>
                <c:pt idx="0">
                  <c:v>207</c:v>
                </c:pt>
                <c:pt idx="1">
                  <c:v>156</c:v>
                </c:pt>
                <c:pt idx="2">
                  <c:v>215</c:v>
                </c:pt>
                <c:pt idx="3">
                  <c:v>273</c:v>
                </c:pt>
                <c:pt idx="4">
                  <c:v>211</c:v>
                </c:pt>
                <c:pt idx="5">
                  <c:v>266</c:v>
                </c:pt>
                <c:pt idx="6">
                  <c:v>250</c:v>
                </c:pt>
                <c:pt idx="7">
                  <c:v>278</c:v>
                </c:pt>
                <c:pt idx="8">
                  <c:v>198</c:v>
                </c:pt>
                <c:pt idx="9">
                  <c:v>244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'Zadatak 3'!$C$3:$C$12</c:f>
              <c:numCache>
                <c:formatCode>General</c:formatCode>
                <c:ptCount val="10"/>
                <c:pt idx="0">
                  <c:v>33</c:v>
                </c:pt>
                <c:pt idx="1">
                  <c:v>29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37</c:v>
                </c:pt>
                <c:pt idx="6">
                  <c:v>36</c:v>
                </c:pt>
                <c:pt idx="7">
                  <c:v>40</c:v>
                </c:pt>
                <c:pt idx="8">
                  <c:v>31</c:v>
                </c:pt>
                <c:pt idx="9">
                  <c:v>36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1994976"/>
        <c:axId val="531995520"/>
      </c:scatterChart>
      <c:valAx>
        <c:axId val="5319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5520"/>
        <c:crosses val="autoZero"/>
        <c:crossBetween val="midCat"/>
      </c:valAx>
      <c:valAx>
        <c:axId val="5319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16</xdr:row>
      <xdr:rowOff>23812</xdr:rowOff>
    </xdr:from>
    <xdr:to>
      <xdr:col>8</xdr:col>
      <xdr:colOff>147637</xdr:colOff>
      <xdr:row>30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L10" sqref="L10"/>
    </sheetView>
  </sheetViews>
  <sheetFormatPr defaultRowHeight="15" x14ac:dyDescent="0.25"/>
  <cols>
    <col min="2" max="2" width="20.85546875" customWidth="1"/>
  </cols>
  <sheetData>
    <row r="2" spans="2:9" x14ac:dyDescent="0.25">
      <c r="B2" s="1" t="s">
        <v>8</v>
      </c>
      <c r="C2" s="1" t="s">
        <v>11</v>
      </c>
      <c r="D2" s="1" t="s">
        <v>10</v>
      </c>
      <c r="E2" s="1" t="s">
        <v>12</v>
      </c>
      <c r="F2" s="1" t="s">
        <v>13</v>
      </c>
      <c r="G2" s="1" t="s">
        <v>14</v>
      </c>
      <c r="H2" s="7"/>
      <c r="I2" s="7"/>
    </row>
    <row r="3" spans="2:9" x14ac:dyDescent="0.25">
      <c r="B3" s="1" t="s">
        <v>9</v>
      </c>
      <c r="C3" s="1">
        <v>60</v>
      </c>
      <c r="D3" s="1">
        <v>20</v>
      </c>
      <c r="E3" s="1">
        <v>10</v>
      </c>
      <c r="F3" s="1">
        <v>5</v>
      </c>
      <c r="G3" s="1">
        <v>5</v>
      </c>
      <c r="H3" s="7"/>
      <c r="I3" s="7"/>
    </row>
    <row r="4" spans="2:9" x14ac:dyDescent="0.25">
      <c r="C4" s="1">
        <f>POWER(C3,2)</f>
        <v>3600</v>
      </c>
      <c r="D4" s="1">
        <f t="shared" ref="D4:G4" si="0">POWER(D3,2)</f>
        <v>400</v>
      </c>
      <c r="E4" s="1">
        <f t="shared" si="0"/>
        <v>100</v>
      </c>
      <c r="F4" s="1">
        <f t="shared" si="0"/>
        <v>25</v>
      </c>
      <c r="G4" s="1">
        <f t="shared" si="0"/>
        <v>25</v>
      </c>
      <c r="H4" s="7"/>
      <c r="I4" s="7"/>
    </row>
    <row r="6" spans="2:9" x14ac:dyDescent="0.25">
      <c r="B6" s="1" t="s">
        <v>0</v>
      </c>
      <c r="C6" s="1">
        <f>SUM(C3:G3)</f>
        <v>100</v>
      </c>
    </row>
    <row r="7" spans="2:9" x14ac:dyDescent="0.25">
      <c r="B7" s="2" t="s">
        <v>1</v>
      </c>
      <c r="C7" s="1">
        <f>SQRT(C6-1)</f>
        <v>9.9498743710661994</v>
      </c>
    </row>
    <row r="8" spans="2:9" x14ac:dyDescent="0.25">
      <c r="B8" s="1" t="s">
        <v>2</v>
      </c>
      <c r="C8" s="1">
        <v>0.05</v>
      </c>
    </row>
    <row r="9" spans="2:9" x14ac:dyDescent="0.25">
      <c r="B9" s="1" t="s">
        <v>3</v>
      </c>
      <c r="C9" s="1">
        <v>24</v>
      </c>
    </row>
    <row r="11" spans="2:9" x14ac:dyDescent="0.25">
      <c r="B11" s="1" t="s">
        <v>4</v>
      </c>
      <c r="C11" s="1">
        <f>AVERAGE(C3:G3)</f>
        <v>20</v>
      </c>
    </row>
    <row r="12" spans="2:9" x14ac:dyDescent="0.25">
      <c r="B12" s="1" t="s">
        <v>5</v>
      </c>
      <c r="C12" s="1">
        <f>SUM(C4:G4)-C11</f>
        <v>4130</v>
      </c>
    </row>
    <row r="13" spans="2:9" x14ac:dyDescent="0.25">
      <c r="B13" s="1" t="s">
        <v>6</v>
      </c>
      <c r="C13" s="1">
        <f>SQRT(C12)</f>
        <v>64.265076052238513</v>
      </c>
    </row>
    <row r="15" spans="2:9" x14ac:dyDescent="0.25">
      <c r="B15" s="3" t="s">
        <v>7</v>
      </c>
      <c r="C15" s="3">
        <f>ABS((C11-C9)/(C13/C7))</f>
        <v>0.61930211444725247</v>
      </c>
    </row>
    <row r="16" spans="2:9" x14ac:dyDescent="0.25">
      <c r="B16" s="4" t="s">
        <v>30</v>
      </c>
      <c r="C16" s="4" t="s">
        <v>29</v>
      </c>
    </row>
    <row r="18" spans="2:11" x14ac:dyDescent="0.25">
      <c r="B18" s="5" t="s">
        <v>31</v>
      </c>
      <c r="C18" s="6"/>
      <c r="D18" s="6"/>
      <c r="E18" s="6"/>
      <c r="F18" s="6"/>
      <c r="G18" s="6"/>
      <c r="H18" s="6"/>
      <c r="I18" s="5"/>
      <c r="J18" s="5"/>
      <c r="K18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N11" sqref="N11"/>
    </sheetView>
  </sheetViews>
  <sheetFormatPr defaultRowHeight="15" x14ac:dyDescent="0.25"/>
  <cols>
    <col min="1" max="1" width="20.42578125" customWidth="1"/>
    <col min="2" max="2" width="14.7109375" customWidth="1"/>
    <col min="5" max="5" width="14.7109375" customWidth="1"/>
    <col min="6" max="7" width="16.7109375" customWidth="1"/>
  </cols>
  <sheetData>
    <row r="1" spans="2:7" ht="15.75" thickBot="1" x14ac:dyDescent="0.3"/>
    <row r="2" spans="2:7" x14ac:dyDescent="0.25">
      <c r="B2" s="9" t="s">
        <v>0</v>
      </c>
      <c r="C2" s="10" t="s">
        <v>15</v>
      </c>
      <c r="D2" s="11" t="s">
        <v>16</v>
      </c>
      <c r="E2" s="12" t="s">
        <v>19</v>
      </c>
      <c r="F2" s="12" t="s">
        <v>20</v>
      </c>
      <c r="G2" s="12" t="s">
        <v>21</v>
      </c>
    </row>
    <row r="3" spans="2:7" x14ac:dyDescent="0.25">
      <c r="B3" s="13">
        <v>1</v>
      </c>
      <c r="C3" s="7">
        <v>33</v>
      </c>
      <c r="D3" s="14">
        <v>207</v>
      </c>
      <c r="E3">
        <f>C3*C3</f>
        <v>1089</v>
      </c>
      <c r="F3">
        <f>D3*D3</f>
        <v>42849</v>
      </c>
      <c r="G3">
        <f>C3*D3</f>
        <v>6831</v>
      </c>
    </row>
    <row r="4" spans="2:7" x14ac:dyDescent="0.25">
      <c r="B4" s="13">
        <v>2</v>
      </c>
      <c r="C4" s="7">
        <v>29</v>
      </c>
      <c r="D4" s="14">
        <v>156</v>
      </c>
      <c r="E4">
        <f t="shared" ref="E4:F12" si="0">C4*C4</f>
        <v>841</v>
      </c>
      <c r="F4">
        <f t="shared" si="0"/>
        <v>24336</v>
      </c>
      <c r="G4">
        <f t="shared" ref="G4:G12" si="1">C4*D4</f>
        <v>4524</v>
      </c>
    </row>
    <row r="5" spans="2:7" x14ac:dyDescent="0.25">
      <c r="B5" s="13">
        <v>3</v>
      </c>
      <c r="C5" s="7">
        <v>35</v>
      </c>
      <c r="D5" s="14">
        <v>215</v>
      </c>
      <c r="E5">
        <f t="shared" si="0"/>
        <v>1225</v>
      </c>
      <c r="F5">
        <f t="shared" si="0"/>
        <v>46225</v>
      </c>
      <c r="G5">
        <f t="shared" si="1"/>
        <v>7525</v>
      </c>
    </row>
    <row r="6" spans="2:7" x14ac:dyDescent="0.25">
      <c r="B6" s="13">
        <v>4</v>
      </c>
      <c r="C6" s="7">
        <v>39</v>
      </c>
      <c r="D6" s="14">
        <v>273</v>
      </c>
      <c r="E6">
        <f t="shared" si="0"/>
        <v>1521</v>
      </c>
      <c r="F6">
        <f t="shared" si="0"/>
        <v>74529</v>
      </c>
      <c r="G6">
        <f t="shared" si="1"/>
        <v>10647</v>
      </c>
    </row>
    <row r="7" spans="2:7" x14ac:dyDescent="0.25">
      <c r="B7" s="13">
        <v>5</v>
      </c>
      <c r="C7" s="7">
        <v>33</v>
      </c>
      <c r="D7" s="14">
        <v>211</v>
      </c>
      <c r="E7">
        <f t="shared" si="0"/>
        <v>1089</v>
      </c>
      <c r="F7">
        <f t="shared" si="0"/>
        <v>44521</v>
      </c>
      <c r="G7">
        <f t="shared" si="1"/>
        <v>6963</v>
      </c>
    </row>
    <row r="8" spans="2:7" x14ac:dyDescent="0.25">
      <c r="B8" s="13">
        <v>6</v>
      </c>
      <c r="C8" s="7">
        <v>37</v>
      </c>
      <c r="D8" s="14">
        <v>266</v>
      </c>
      <c r="E8">
        <f t="shared" si="0"/>
        <v>1369</v>
      </c>
      <c r="F8">
        <f t="shared" si="0"/>
        <v>70756</v>
      </c>
      <c r="G8">
        <f t="shared" si="1"/>
        <v>9842</v>
      </c>
    </row>
    <row r="9" spans="2:7" x14ac:dyDescent="0.25">
      <c r="B9" s="13">
        <v>7</v>
      </c>
      <c r="C9" s="7">
        <v>36</v>
      </c>
      <c r="D9" s="14">
        <v>250</v>
      </c>
      <c r="E9">
        <f t="shared" si="0"/>
        <v>1296</v>
      </c>
      <c r="F9">
        <f t="shared" si="0"/>
        <v>62500</v>
      </c>
      <c r="G9">
        <f t="shared" si="1"/>
        <v>9000</v>
      </c>
    </row>
    <row r="10" spans="2:7" x14ac:dyDescent="0.25">
      <c r="B10" s="13">
        <v>8</v>
      </c>
      <c r="C10" s="7">
        <v>40</v>
      </c>
      <c r="D10" s="14">
        <v>278</v>
      </c>
      <c r="E10">
        <f t="shared" si="0"/>
        <v>1600</v>
      </c>
      <c r="F10">
        <f t="shared" si="0"/>
        <v>77284</v>
      </c>
      <c r="G10">
        <f t="shared" si="1"/>
        <v>11120</v>
      </c>
    </row>
    <row r="11" spans="2:7" x14ac:dyDescent="0.25">
      <c r="B11" s="13">
        <v>9</v>
      </c>
      <c r="C11" s="7">
        <v>31</v>
      </c>
      <c r="D11" s="14">
        <v>198</v>
      </c>
      <c r="E11">
        <f t="shared" si="0"/>
        <v>961</v>
      </c>
      <c r="F11">
        <f t="shared" si="0"/>
        <v>39204</v>
      </c>
      <c r="G11">
        <f t="shared" si="1"/>
        <v>6138</v>
      </c>
    </row>
    <row r="12" spans="2:7" x14ac:dyDescent="0.25">
      <c r="B12" s="17">
        <v>10</v>
      </c>
      <c r="C12" s="8">
        <v>36</v>
      </c>
      <c r="D12" s="18">
        <v>244</v>
      </c>
      <c r="E12" s="17">
        <f t="shared" si="0"/>
        <v>1296</v>
      </c>
      <c r="F12" s="8">
        <f t="shared" si="0"/>
        <v>59536</v>
      </c>
      <c r="G12" s="8">
        <f t="shared" si="1"/>
        <v>8784</v>
      </c>
    </row>
    <row r="13" spans="2:7" x14ac:dyDescent="0.25">
      <c r="B13" s="7" t="s">
        <v>27</v>
      </c>
      <c r="C13" s="7">
        <f>SUM(C3:C12)</f>
        <v>349</v>
      </c>
      <c r="D13" s="7">
        <f>SUM(D3:D12)</f>
        <v>2298</v>
      </c>
      <c r="E13" s="19">
        <f>SUM(E3:E12)</f>
        <v>12287</v>
      </c>
      <c r="F13" s="19">
        <f>SUM(F3:F12)</f>
        <v>541740</v>
      </c>
      <c r="G13" s="19">
        <f t="shared" ref="G13" si="2">SUM(G3:G12)</f>
        <v>81374</v>
      </c>
    </row>
    <row r="14" spans="2:7" x14ac:dyDescent="0.25">
      <c r="B14" s="7"/>
      <c r="C14" s="7"/>
      <c r="D14" s="7"/>
    </row>
    <row r="15" spans="2:7" x14ac:dyDescent="0.25">
      <c r="B15" s="7"/>
      <c r="C15" s="7"/>
      <c r="D15" s="7"/>
      <c r="E15" s="7"/>
      <c r="F15" s="7"/>
      <c r="G15" s="7"/>
    </row>
    <row r="17" spans="1:2" x14ac:dyDescent="0.25">
      <c r="A17" s="15" t="s">
        <v>22</v>
      </c>
      <c r="B17" s="15">
        <f>C13/B12</f>
        <v>34.9</v>
      </c>
    </row>
    <row r="18" spans="1:2" x14ac:dyDescent="0.25">
      <c r="A18" s="15" t="s">
        <v>23</v>
      </c>
      <c r="B18" s="15">
        <f>D13/B12</f>
        <v>229.8</v>
      </c>
    </row>
    <row r="20" spans="1:2" x14ac:dyDescent="0.25">
      <c r="A20" t="s">
        <v>24</v>
      </c>
      <c r="B20">
        <f>B12*G13-C13*D13</f>
        <v>11738</v>
      </c>
    </row>
    <row r="21" spans="1:2" x14ac:dyDescent="0.25">
      <c r="A21" t="s">
        <v>25</v>
      </c>
      <c r="B21">
        <f>B12*E13-(C13*C13)</f>
        <v>1069</v>
      </c>
    </row>
    <row r="23" spans="1:2" x14ac:dyDescent="0.25">
      <c r="A23" s="16" t="s">
        <v>17</v>
      </c>
      <c r="B23" s="16">
        <f>B20/B21</f>
        <v>10.980355472404115</v>
      </c>
    </row>
    <row r="25" spans="1:2" x14ac:dyDescent="0.25">
      <c r="A25" s="16" t="s">
        <v>18</v>
      </c>
      <c r="B25" s="16">
        <f>B18-B23*B17</f>
        <v>-153.4144059869036</v>
      </c>
    </row>
    <row r="27" spans="1:2" x14ac:dyDescent="0.25">
      <c r="A27" s="5" t="s">
        <v>26</v>
      </c>
      <c r="B27" s="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Zadatak 4</vt:lpstr>
      <vt:lpstr>Zadatak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2021-07-01T09:01:48Z</dcterms:created>
  <dcterms:modified xsi:type="dcterms:W3CDTF">2021-07-01T10:58:33Z</dcterms:modified>
</cp:coreProperties>
</file>