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By Category" sheetId="1" r:id="rId1"/>
    <sheet name="Label=None" sheetId="2" r:id="rId2"/>
    <sheet name="List of ticke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J241" i="3" l="1"/>
  <c r="I241" i="3"/>
  <c r="F241" i="3"/>
  <c r="E241" i="3"/>
  <c r="D241" i="3"/>
  <c r="C241" i="3"/>
  <c r="B241" i="3"/>
  <c r="J240" i="3"/>
  <c r="I240" i="3"/>
  <c r="F240" i="3"/>
  <c r="E240" i="3"/>
  <c r="D240" i="3"/>
  <c r="C240" i="3"/>
  <c r="B240" i="3"/>
  <c r="J239" i="3"/>
  <c r="I239" i="3"/>
  <c r="F239" i="3"/>
  <c r="E239" i="3"/>
  <c r="D239" i="3"/>
  <c r="C239" i="3"/>
  <c r="B239" i="3"/>
  <c r="J238" i="3"/>
  <c r="I238" i="3"/>
  <c r="F238" i="3"/>
  <c r="E238" i="3"/>
  <c r="D238" i="3"/>
  <c r="C238" i="3"/>
  <c r="C236" i="3" s="1"/>
  <c r="B238" i="3"/>
  <c r="E236" i="3"/>
  <c r="D236" i="3"/>
  <c r="E235" i="3"/>
  <c r="J231" i="3"/>
  <c r="I231" i="3"/>
  <c r="F231" i="3"/>
  <c r="D231" i="3"/>
  <c r="C231" i="3"/>
  <c r="B231" i="3"/>
  <c r="J230" i="3"/>
  <c r="I230" i="3"/>
  <c r="F230" i="3"/>
  <c r="D230" i="3"/>
  <c r="C230" i="3"/>
  <c r="B230" i="3"/>
  <c r="J229" i="3"/>
  <c r="I229" i="3"/>
  <c r="F229" i="3"/>
  <c r="D229" i="3"/>
  <c r="C229" i="3"/>
  <c r="B229" i="3"/>
  <c r="J228" i="3"/>
  <c r="I228" i="3"/>
  <c r="F228" i="3"/>
  <c r="D228" i="3"/>
  <c r="C228" i="3"/>
  <c r="B228" i="3"/>
  <c r="J227" i="3"/>
  <c r="I227" i="3"/>
  <c r="F227" i="3"/>
  <c r="E227" i="3"/>
  <c r="D227" i="3"/>
  <c r="C227" i="3"/>
  <c r="B227" i="3"/>
  <c r="J226" i="3"/>
  <c r="I226" i="3"/>
  <c r="F226" i="3"/>
  <c r="E226" i="3"/>
  <c r="D226" i="3"/>
  <c r="C226" i="3"/>
  <c r="B226" i="3"/>
  <c r="J225" i="3"/>
  <c r="I225" i="3"/>
  <c r="F225" i="3"/>
  <c r="E225" i="3"/>
  <c r="D225" i="3"/>
  <c r="C225" i="3"/>
  <c r="B225" i="3"/>
  <c r="J224" i="3"/>
  <c r="I224" i="3"/>
  <c r="F224" i="3"/>
  <c r="E224" i="3"/>
  <c r="D224" i="3"/>
  <c r="C224" i="3"/>
  <c r="B224" i="3"/>
  <c r="J223" i="3"/>
  <c r="I223" i="3"/>
  <c r="F223" i="3"/>
  <c r="E223" i="3"/>
  <c r="D223" i="3"/>
  <c r="C223" i="3"/>
  <c r="B223" i="3"/>
  <c r="C242" i="3" s="1"/>
  <c r="J222" i="3"/>
  <c r="I222" i="3"/>
  <c r="F222" i="3"/>
  <c r="E222" i="3"/>
  <c r="D222" i="3"/>
  <c r="C222" i="3"/>
  <c r="B222" i="3"/>
  <c r="J221" i="3"/>
  <c r="I221" i="3"/>
  <c r="F221" i="3"/>
  <c r="E221" i="3"/>
  <c r="D221" i="3"/>
  <c r="C221" i="3"/>
  <c r="B221" i="3"/>
  <c r="J220" i="3"/>
  <c r="I220" i="3"/>
  <c r="F220" i="3"/>
  <c r="E220" i="3"/>
  <c r="D220" i="3"/>
  <c r="C220" i="3"/>
  <c r="B220" i="3"/>
  <c r="J219" i="3"/>
  <c r="I219" i="3"/>
  <c r="F219" i="3"/>
  <c r="E219" i="3"/>
  <c r="D219" i="3"/>
  <c r="C219" i="3"/>
  <c r="B219" i="3"/>
  <c r="J218" i="3"/>
  <c r="I218" i="3"/>
  <c r="F218" i="3"/>
  <c r="D218" i="3"/>
  <c r="C218" i="3"/>
  <c r="B218" i="3"/>
  <c r="J217" i="3"/>
  <c r="I217" i="3"/>
  <c r="F217" i="3"/>
  <c r="E217" i="3"/>
  <c r="D217" i="3"/>
  <c r="C217" i="3"/>
  <c r="B217" i="3"/>
  <c r="J216" i="3"/>
  <c r="I216" i="3"/>
  <c r="F216" i="3"/>
  <c r="E216" i="3"/>
  <c r="D216" i="3"/>
  <c r="C216" i="3"/>
  <c r="B216" i="3"/>
  <c r="J215" i="3"/>
  <c r="I215" i="3"/>
  <c r="F215" i="3"/>
  <c r="E215" i="3"/>
  <c r="D215" i="3"/>
  <c r="C215" i="3"/>
  <c r="B215" i="3"/>
  <c r="J214" i="3"/>
  <c r="I214" i="3"/>
  <c r="F214" i="3"/>
  <c r="E214" i="3"/>
  <c r="D214" i="3"/>
  <c r="C214" i="3"/>
  <c r="B214" i="3"/>
  <c r="J213" i="3"/>
  <c r="I213" i="3"/>
  <c r="F213" i="3"/>
  <c r="E213" i="3"/>
  <c r="D213" i="3"/>
  <c r="C213" i="3"/>
  <c r="B213" i="3"/>
  <c r="J212" i="3"/>
  <c r="I212" i="3"/>
  <c r="F212" i="3"/>
  <c r="E212" i="3"/>
  <c r="D212" i="3"/>
  <c r="C212" i="3"/>
  <c r="B212" i="3"/>
  <c r="J211" i="3"/>
  <c r="I211" i="3"/>
  <c r="F211" i="3"/>
  <c r="E211" i="3"/>
  <c r="D211" i="3"/>
  <c r="C211" i="3"/>
  <c r="B211" i="3"/>
  <c r="J210" i="3"/>
  <c r="I210" i="3"/>
  <c r="F210" i="3"/>
  <c r="E210" i="3"/>
  <c r="D210" i="3"/>
  <c r="C210" i="3"/>
  <c r="B210" i="3"/>
  <c r="J209" i="3"/>
  <c r="I209" i="3"/>
  <c r="F209" i="3"/>
  <c r="E209" i="3"/>
  <c r="D209" i="3"/>
  <c r="C209" i="3"/>
  <c r="B209" i="3"/>
  <c r="J208" i="3"/>
  <c r="I208" i="3"/>
  <c r="F208" i="3"/>
  <c r="E208" i="3"/>
  <c r="D208" i="3"/>
  <c r="C208" i="3"/>
  <c r="B208" i="3"/>
  <c r="J207" i="3"/>
  <c r="I207" i="3"/>
  <c r="F207" i="3"/>
  <c r="E207" i="3"/>
  <c r="D207" i="3"/>
  <c r="C207" i="3"/>
  <c r="B207" i="3"/>
  <c r="J206" i="3"/>
  <c r="I206" i="3"/>
  <c r="F206" i="3"/>
  <c r="E206" i="3"/>
  <c r="D206" i="3"/>
  <c r="C206" i="3"/>
  <c r="B206" i="3"/>
  <c r="J205" i="3"/>
  <c r="I205" i="3"/>
  <c r="F205" i="3"/>
  <c r="E205" i="3"/>
  <c r="D205" i="3"/>
  <c r="C205" i="3"/>
  <c r="B205" i="3"/>
  <c r="J204" i="3"/>
  <c r="I204" i="3"/>
  <c r="F204" i="3"/>
  <c r="E204" i="3"/>
  <c r="D204" i="3"/>
  <c r="B204" i="3"/>
  <c r="J203" i="3"/>
  <c r="I203" i="3"/>
  <c r="F203" i="3"/>
  <c r="E203" i="3"/>
  <c r="D203" i="3"/>
  <c r="C203" i="3"/>
  <c r="F201" i="3" s="1"/>
  <c r="B203" i="3"/>
  <c r="C232" i="3" s="1"/>
  <c r="J195" i="3"/>
  <c r="I195" i="3"/>
  <c r="F195" i="3"/>
  <c r="E195" i="3"/>
  <c r="D195" i="3"/>
  <c r="C195" i="3"/>
  <c r="B195" i="3"/>
  <c r="J194" i="3"/>
  <c r="I194" i="3"/>
  <c r="F194" i="3"/>
  <c r="E194" i="3"/>
  <c r="D194" i="3"/>
  <c r="C194" i="3"/>
  <c r="B194" i="3"/>
  <c r="J193" i="3"/>
  <c r="I193" i="3"/>
  <c r="F193" i="3"/>
  <c r="E193" i="3"/>
  <c r="D193" i="3"/>
  <c r="C193" i="3"/>
  <c r="B193" i="3"/>
  <c r="J192" i="3"/>
  <c r="I192" i="3"/>
  <c r="F192" i="3"/>
  <c r="E192" i="3"/>
  <c r="D192" i="3"/>
  <c r="C192" i="3"/>
  <c r="B192" i="3"/>
  <c r="J191" i="3"/>
  <c r="I191" i="3"/>
  <c r="F191" i="3"/>
  <c r="E191" i="3"/>
  <c r="D191" i="3"/>
  <c r="C191" i="3"/>
  <c r="B191" i="3"/>
  <c r="J190" i="3"/>
  <c r="I190" i="3"/>
  <c r="F190" i="3"/>
  <c r="E190" i="3"/>
  <c r="D190" i="3"/>
  <c r="C190" i="3"/>
  <c r="B190" i="3"/>
  <c r="J189" i="3"/>
  <c r="I189" i="3"/>
  <c r="F189" i="3"/>
  <c r="E189" i="3"/>
  <c r="D189" i="3"/>
  <c r="C189" i="3"/>
  <c r="B189" i="3"/>
  <c r="J188" i="3"/>
  <c r="I188" i="3"/>
  <c r="F188" i="3"/>
  <c r="E188" i="3"/>
  <c r="D188" i="3"/>
  <c r="C188" i="3"/>
  <c r="B188" i="3"/>
  <c r="J187" i="3"/>
  <c r="I187" i="3"/>
  <c r="F187" i="3"/>
  <c r="E187" i="3"/>
  <c r="D187" i="3"/>
  <c r="C187" i="3"/>
  <c r="B187" i="3"/>
  <c r="J186" i="3"/>
  <c r="I186" i="3"/>
  <c r="F186" i="3"/>
  <c r="E186" i="3"/>
  <c r="D186" i="3"/>
  <c r="C186" i="3"/>
  <c r="B186" i="3"/>
  <c r="J185" i="3"/>
  <c r="I185" i="3"/>
  <c r="F185" i="3"/>
  <c r="E185" i="3"/>
  <c r="D185" i="3"/>
  <c r="C185" i="3"/>
  <c r="B185" i="3"/>
  <c r="J184" i="3"/>
  <c r="I184" i="3"/>
  <c r="F184" i="3"/>
  <c r="E184" i="3"/>
  <c r="D184" i="3"/>
  <c r="C184" i="3"/>
  <c r="B184" i="3"/>
  <c r="J183" i="3"/>
  <c r="I183" i="3"/>
  <c r="F183" i="3"/>
  <c r="E183" i="3"/>
  <c r="D183" i="3"/>
  <c r="C183" i="3"/>
  <c r="B183" i="3"/>
  <c r="J182" i="3"/>
  <c r="I182" i="3"/>
  <c r="F182" i="3"/>
  <c r="E182" i="3"/>
  <c r="D182" i="3"/>
  <c r="C182" i="3"/>
  <c r="B182" i="3"/>
  <c r="J181" i="3"/>
  <c r="I181" i="3"/>
  <c r="F181" i="3"/>
  <c r="E181" i="3"/>
  <c r="D181" i="3"/>
  <c r="C181" i="3"/>
  <c r="B181" i="3"/>
  <c r="J180" i="3"/>
  <c r="I180" i="3"/>
  <c r="F180" i="3"/>
  <c r="E180" i="3"/>
  <c r="D180" i="3"/>
  <c r="C180" i="3"/>
  <c r="B180" i="3"/>
  <c r="J179" i="3"/>
  <c r="I179" i="3"/>
  <c r="F179" i="3"/>
  <c r="E179" i="3"/>
  <c r="D179" i="3"/>
  <c r="C179" i="3"/>
  <c r="B179" i="3"/>
  <c r="F178" i="3"/>
  <c r="D178" i="3"/>
  <c r="C178" i="3"/>
  <c r="B178" i="3"/>
  <c r="F177" i="3"/>
  <c r="D177" i="3"/>
  <c r="C177" i="3"/>
  <c r="B177" i="3"/>
  <c r="F176" i="3"/>
  <c r="D176" i="3"/>
  <c r="C176" i="3"/>
  <c r="B176" i="3"/>
  <c r="F175" i="3"/>
  <c r="D175" i="3"/>
  <c r="C175" i="3"/>
  <c r="B175" i="3"/>
  <c r="J174" i="3"/>
  <c r="I174" i="3"/>
  <c r="F174" i="3"/>
  <c r="E174" i="3"/>
  <c r="D174" i="3"/>
  <c r="C174" i="3"/>
  <c r="B174" i="3"/>
  <c r="J173" i="3"/>
  <c r="I173" i="3"/>
  <c r="F173" i="3"/>
  <c r="E173" i="3"/>
  <c r="D173" i="3"/>
  <c r="C173" i="3"/>
  <c r="B173" i="3"/>
  <c r="J172" i="3"/>
  <c r="I172" i="3"/>
  <c r="F172" i="3"/>
  <c r="E172" i="3"/>
  <c r="D172" i="3"/>
  <c r="C172" i="3"/>
  <c r="B172" i="3"/>
  <c r="J171" i="3"/>
  <c r="I171" i="3"/>
  <c r="F171" i="3"/>
  <c r="E171" i="3"/>
  <c r="D171" i="3"/>
  <c r="C171" i="3"/>
  <c r="C167" i="3" s="1"/>
  <c r="B171" i="3"/>
  <c r="J170" i="3"/>
  <c r="I170" i="3"/>
  <c r="F170" i="3"/>
  <c r="E170" i="3"/>
  <c r="D170" i="3"/>
  <c r="C170" i="3"/>
  <c r="E167" i="3" s="1"/>
  <c r="B170" i="3"/>
  <c r="J169" i="3"/>
  <c r="I169" i="3"/>
  <c r="F169" i="3"/>
  <c r="E169" i="3"/>
  <c r="F166" i="3" s="1"/>
  <c r="D169" i="3"/>
  <c r="C169" i="3"/>
  <c r="B169" i="3"/>
  <c r="C196" i="3" s="1"/>
  <c r="C163" i="3"/>
  <c r="J162" i="3"/>
  <c r="I162" i="3"/>
  <c r="F162" i="3"/>
  <c r="E162" i="3"/>
  <c r="D162" i="3"/>
  <c r="C162" i="3"/>
  <c r="F136" i="3" s="1"/>
  <c r="B162" i="3"/>
  <c r="D136" i="3"/>
  <c r="C136" i="3"/>
  <c r="D135" i="3"/>
  <c r="C135" i="3"/>
  <c r="E1" i="3"/>
  <c r="C166" i="3" l="1"/>
  <c r="F167" i="3"/>
  <c r="C201" i="3"/>
  <c r="D200" i="3"/>
  <c r="E200" i="3"/>
  <c r="D201" i="3"/>
  <c r="D166" i="3"/>
  <c r="F235" i="3"/>
  <c r="E135" i="3"/>
  <c r="E136" i="3"/>
  <c r="E166" i="3"/>
  <c r="D167" i="3"/>
  <c r="F200" i="3"/>
  <c r="E201" i="3"/>
  <c r="C235" i="3"/>
  <c r="F236" i="3"/>
  <c r="F135" i="3"/>
  <c r="C200" i="3"/>
  <c r="D235" i="3"/>
  <c r="J200" i="3" l="1"/>
  <c r="J235" i="3"/>
  <c r="J166" i="3"/>
</calcChain>
</file>

<file path=xl/sharedStrings.xml><?xml version="1.0" encoding="utf-8"?>
<sst xmlns="http://schemas.openxmlformats.org/spreadsheetml/2006/main" count="1447" uniqueCount="450">
  <si>
    <t>Year-Month</t>
  </si>
  <si>
    <t>EDW or AWS</t>
  </si>
  <si>
    <t>Leads</t>
  </si>
  <si>
    <t>Other</t>
  </si>
  <si>
    <t>Page Views</t>
  </si>
  <si>
    <t>UUs</t>
  </si>
  <si>
    <t>Sub- Total</t>
  </si>
  <si>
    <t>Grand Total</t>
  </si>
  <si>
    <t>Currently Open</t>
  </si>
  <si>
    <t>Currently Closed</t>
  </si>
  <si>
    <t>2018-04</t>
  </si>
  <si>
    <t>EDW</t>
  </si>
  <si>
    <t>AWS</t>
  </si>
  <si>
    <t>2018-05</t>
  </si>
  <si>
    <t>2018-06</t>
  </si>
  <si>
    <t>2018-07</t>
  </si>
  <si>
    <t>2018-08</t>
  </si>
  <si>
    <t>2018-09</t>
  </si>
  <si>
    <t>2018-11</t>
  </si>
  <si>
    <t>List of Tickets with Label = None</t>
  </si>
  <si>
    <t>Labels</t>
  </si>
  <si>
    <t>None</t>
  </si>
  <si>
    <t>4027-DQ Metrics by Category</t>
  </si>
  <si>
    <t>Key</t>
  </si>
  <si>
    <t>Label</t>
  </si>
  <si>
    <t>Summary</t>
  </si>
  <si>
    <t>Data Category</t>
  </si>
  <si>
    <t>Status</t>
  </si>
  <si>
    <t>Assignee</t>
  </si>
  <si>
    <t>Reporter</t>
  </si>
  <si>
    <t>Created</t>
  </si>
  <si>
    <t>Updated</t>
  </si>
  <si>
    <t>11</t>
  </si>
  <si>
    <t>DE-520</t>
  </si>
  <si>
    <t>Fix YOY #s for Desktop/Tab &amp; Phone Unique Users and Page Views in RDC Exec &amp; all KPI Aggregate Dashboards</t>
  </si>
  <si>
    <t>Done</t>
  </si>
  <si>
    <t>rgangabattina</t>
  </si>
  <si>
    <t>TLuedecke</t>
  </si>
  <si>
    <t>DE-536</t>
  </si>
  <si>
    <t>BDR - Agent Spend - Incorrect</t>
  </si>
  <si>
    <t>NMariyappa</t>
  </si>
  <si>
    <t>DE-549</t>
  </si>
  <si>
    <t>Spot checks of realtors against redshift data and E2E verification of agent profile data</t>
  </si>
  <si>
    <t>DE-553</t>
  </si>
  <si>
    <t>Seller Leads not displayed in Customer reporting and also for rental basic community and rentals basic unit leads does not have eventtype from May 11th 2017</t>
  </si>
  <si>
    <t>DE-554</t>
  </si>
  <si>
    <t>Analyze the issue with the EDW_Weekly_PPM_Omniture_Feed_ForPhone not dropping files to the folder</t>
  </si>
  <si>
    <t>DE-556</t>
  </si>
  <si>
    <t>Missing MgmtID in tblCommunityManagmentDim Data fix and ETL fix</t>
  </si>
  <si>
    <t>DE-560</t>
  </si>
  <si>
    <t>Data mismatch - MOVEODS.sfdc.contracts vs MOVEDM.siebelcontractdim</t>
  </si>
  <si>
    <t>DE-567</t>
  </si>
  <si>
    <t>ListHub Daily FTP-Century 21 flag Office Name source change</t>
  </si>
  <si>
    <t>DE-571</t>
  </si>
  <si>
    <t>Changes in Profile API and Licensing data to SQL Server</t>
  </si>
  <si>
    <t>DE-580</t>
  </si>
  <si>
    <t>Lost Leads Data issue in Advantage BDR and formatting issue in OPR(Realtor List) report</t>
  </si>
  <si>
    <t>DE-586</t>
  </si>
  <si>
    <t>Analyze why Shares for Android always zero</t>
  </si>
  <si>
    <t>DE-590</t>
  </si>
  <si>
    <t>Fix the issue for Incremental Updates for Profile API Daily Snapshot table in Redshift and Process Initial Load</t>
  </si>
  <si>
    <t>DE-592</t>
  </si>
  <si>
    <t>Close out on data discrepancies &amp; communicate to Broker Sales</t>
  </si>
  <si>
    <t>DE-596</t>
  </si>
  <si>
    <t>Advantage BDR Dashboard - Analyse code in Performance tab for CfB paid leads metric</t>
  </si>
  <si>
    <t>DE-628</t>
  </si>
  <si>
    <t>Spot Checks of Profile Incremental data validation against Redshift</t>
  </si>
  <si>
    <t>DE-633</t>
  </si>
  <si>
    <t>Compare profile completeness #s of 2 MLS in Atlanta &amp; 2 MLS in California with/without primary MLS</t>
  </si>
  <si>
    <t>DE-635</t>
  </si>
  <si>
    <t>Analysis of Data Load tblCDH_APPS_MOVE_ORIG_SYS_REFERENCES_V</t>
  </si>
  <si>
    <t>DE-638</t>
  </si>
  <si>
    <t>MoveODS.dbo.tblBrokerOfficeMlsAssetBop-Build History Apr 20 - July 14 [A]</t>
  </si>
  <si>
    <t>DE-640</t>
  </si>
  <si>
    <t>MSTR Office Perf. Summary &amp; Detail - Duplicate Office Results</t>
  </si>
  <si>
    <t>DE-641</t>
  </si>
  <si>
    <t>Fix the issue of incorrect BIO Updates for some profiles in redshift</t>
  </si>
  <si>
    <t>DE-645</t>
  </si>
  <si>
    <t>Desktop-Tab UU &amp; Visits [B] -Fix Due: Thu 08/17</t>
  </si>
  <si>
    <t>DE-652</t>
  </si>
  <si>
    <t>Modify the metric definitions based on accid tag &amp; identify affected reports.</t>
  </si>
  <si>
    <t>DE-655</t>
  </si>
  <si>
    <t>Adv BDR-No AMLC for O-MDWI-CAF27-Century 21 Affiliated</t>
  </si>
  <si>
    <t>DE-657</t>
  </si>
  <si>
    <t>Populate Correct Franchaise ID for the Century 21</t>
  </si>
  <si>
    <t>DE-659</t>
  </si>
  <si>
    <t>Apply deletes to profiles based on the licensing data dump sent by James of Backoffice after reviewing sample data</t>
  </si>
  <si>
    <t>DE-662</t>
  </si>
  <si>
    <t>Desktop/Tab UU &amp; Visit Drop 69% WoW Sat. 07-22</t>
  </si>
  <si>
    <t>DE-663</t>
  </si>
  <si>
    <t>OPR-zero counts-O-PHAZ-MLSO69 Meritage</t>
  </si>
  <si>
    <t>DE-664</t>
  </si>
  <si>
    <t>Zero Leads RDC List Hub FTP for 2017-07-26</t>
  </si>
  <si>
    <t>DE-667</t>
  </si>
  <si>
    <t>BDR-Agent Spend Wrong-PID43099479 -John R. Wood</t>
  </si>
  <si>
    <t>DE-669</t>
  </si>
  <si>
    <t>BDR - Data needs to be always up-to-date [A]</t>
  </si>
  <si>
    <t>DE-671</t>
  </si>
  <si>
    <t>MobEx - Issues with UUs/Visits/TOS [B]</t>
  </si>
  <si>
    <t>DE-672</t>
  </si>
  <si>
    <t>Android UUs-EDW vs. Omniture</t>
  </si>
  <si>
    <t>DE-673</t>
  </si>
  <si>
    <t>Android UUs vs. Omniture [DIGAN-3430-No ETA] [MAND-2593-Done-09-08]</t>
  </si>
  <si>
    <t>Deferred</t>
  </si>
  <si>
    <t>DE-692</t>
  </si>
  <si>
    <t>MobEx-Android-Share Listing-Always Zero-[MAND-2306-In Progress 09-05]</t>
  </si>
  <si>
    <t>User Misunderstanding</t>
  </si>
  <si>
    <t>DE-693</t>
  </si>
  <si>
    <t>Adv BDR-No Lead-Perf Tab-PID 29964290 Weichert [A]</t>
  </si>
  <si>
    <t>DE-694</t>
  </si>
  <si>
    <t>FTP Files incomplete BOP27445BHHS New England</t>
  </si>
  <si>
    <t>DE-695</t>
  </si>
  <si>
    <t>MSTR Report July not yet available</t>
  </si>
  <si>
    <t>DE-697</t>
  </si>
  <si>
    <t>Rent-Android-PageViews &amp; Leads 35%Drop WoW-3 on 08-15 [MAND-2635-Investigate 08/31]</t>
  </si>
  <si>
    <t>DE-713</t>
  </si>
  <si>
    <t>Email Leads-All-Basic-25% Drop</t>
  </si>
  <si>
    <t>Waiting for Others</t>
  </si>
  <si>
    <t>DE-714</t>
  </si>
  <si>
    <t>Mobile-Showcase Total Leads-Down 14% WoW Begin 08-14</t>
  </si>
  <si>
    <t>DE-716</t>
  </si>
  <si>
    <t>MLS: monthly distro file appear to not be updating in the outbound e-mails</t>
  </si>
  <si>
    <t>DE-721</t>
  </si>
  <si>
    <t>Historical fix(august/september)/ incremental data going forward of TOS for Android/ios</t>
  </si>
  <si>
    <t>DE-727</t>
  </si>
  <si>
    <t>FAR Dashboard-Leads-UU Empty</t>
  </si>
  <si>
    <t>DE-728</t>
  </si>
  <si>
    <t>FAR Leads/UU metric empty in KPI dashboard</t>
  </si>
  <si>
    <t>DE-740</t>
  </si>
  <si>
    <t>Co-Star Leads Exception-Leads Status = "Failure" begin 08-24</t>
  </si>
  <si>
    <t>DE-744</t>
  </si>
  <si>
    <t>FTP Missing Listings BOP27445 BHHS New England</t>
  </si>
  <si>
    <t>DE-752</t>
  </si>
  <si>
    <t>BDR-AMLC not same as SFDC pid 334612015</t>
  </si>
  <si>
    <t>DE-753</t>
  </si>
  <si>
    <t>Desktop-LDP View-AdvPro-CfB Down 15%-Begin 09-05</t>
  </si>
  <si>
    <t>DE-754</t>
  </si>
  <si>
    <t>Leads data is not available since 9/3</t>
  </si>
  <si>
    <t>DE-758</t>
  </si>
  <si>
    <t>Profile API Job is not running since 8/26 - we need profile data thru 8/31. Fix job issues and provide incremental data</t>
  </si>
  <si>
    <t>DE-785</t>
  </si>
  <si>
    <t>Product Performance dashboard: Leads related issues</t>
  </si>
  <si>
    <t>DE-786</t>
  </si>
  <si>
    <t>ProdPerf-AdvPro Lead Total not equal Leads Report</t>
  </si>
  <si>
    <t>DE-788</t>
  </si>
  <si>
    <t>CLC Count Incorrect PID 4027132</t>
  </si>
  <si>
    <t>DE-791</t>
  </si>
  <si>
    <t>BDR-zero Results-BDX</t>
  </si>
  <si>
    <t>Fixed</t>
  </si>
  <si>
    <t>DE-796</t>
  </si>
  <si>
    <t>OPR-Results zero-Standard Pacific</t>
  </si>
  <si>
    <t>DE-797</t>
  </si>
  <si>
    <t>FTP-Incomplete-William Raveis-List#116731</t>
  </si>
  <si>
    <t>DE-807</t>
  </si>
  <si>
    <t>Seller leads vs Seller Lead Form Impression</t>
  </si>
  <si>
    <t>DE-822</t>
  </si>
  <si>
    <t>SRP Impression Drop 100% Begin Oct. 1</t>
  </si>
  <si>
    <t>DE-824</t>
  </si>
  <si>
    <t>Leads-For Sale-Diff with Omniture</t>
  </si>
  <si>
    <t>DE-829</t>
  </si>
  <si>
    <t>SRP Listing Click Drop</t>
  </si>
  <si>
    <t>DE-835</t>
  </si>
  <si>
    <t>Photo Next and photo prev button tracking broken starting sep 28</t>
  </si>
  <si>
    <t>To Do</t>
  </si>
  <si>
    <t>DE-858</t>
  </si>
  <si>
    <t>FTP-Check-William Raveis CT</t>
  </si>
  <si>
    <t>DE-859</t>
  </si>
  <si>
    <t>FTP Processing - Remove Non-Customer Exclusion</t>
  </si>
  <si>
    <t>DE-871</t>
  </si>
  <si>
    <t>Lead Forecasting - Data Mismatch with EDW and Redshift</t>
  </si>
  <si>
    <t>DE-875</t>
  </si>
  <si>
    <t>Listing ID associated to Send to friend not being populated correctly</t>
  </si>
  <si>
    <t>DE-876</t>
  </si>
  <si>
    <t>LDP PV= 0 for PID 420802876</t>
  </si>
  <si>
    <t>DE-892</t>
  </si>
  <si>
    <t>FTP BHHS New England BOP27445-Missing Listings</t>
  </si>
  <si>
    <t>DE-893</t>
  </si>
  <si>
    <t>FTP Files Empty-BOP1891 The Keyes Company</t>
  </si>
  <si>
    <t>DE-894</t>
  </si>
  <si>
    <t>FTP Listings Missing BOP 27445 BHHS New England</t>
  </si>
  <si>
    <t>Fixed - 3rd Party</t>
  </si>
  <si>
    <t>DE-895</t>
  </si>
  <si>
    <t>FTP File Weekly Empty-BOP1629 Rand Realty</t>
  </si>
  <si>
    <t>DE-896</t>
  </si>
  <si>
    <t>MSTR Monthly Actuals-Desktop UU June 2017 77% Drop</t>
  </si>
  <si>
    <t>DE-897</t>
  </si>
  <si>
    <t>NRT Daily AgentSuppress FTP-Extra Tabs</t>
  </si>
  <si>
    <t>DE-898</t>
  </si>
  <si>
    <t>MobEx-Advantage Pro Choice-LDP Views-Drop 80% Start 06-22</t>
  </si>
  <si>
    <t>DE-899</t>
  </si>
  <si>
    <t>ListHub-No C21 Flag O-AVCA-4535</t>
  </si>
  <si>
    <t>DE-900</t>
  </si>
  <si>
    <t>FTP Files Empty-Douglas Elliman-5 accounts</t>
  </si>
  <si>
    <t>DE-901</t>
  </si>
  <si>
    <t>iPhone Time/Visit Spikes-04/28, 05/07, 05/11, 05/30</t>
  </si>
  <si>
    <t>DE-902</t>
  </si>
  <si>
    <t>ListHub FTP-No C21 Flag O-SPMO-166</t>
  </si>
  <si>
    <t>DE-903</t>
  </si>
  <si>
    <t>PPM-Leads (Email and Phone)* - Sell-Drop?</t>
  </si>
  <si>
    <t>DE-904</t>
  </si>
  <si>
    <t>MSTR Broker Effectiveness Report C21-2017-05-Data Missing</t>
  </si>
  <si>
    <t>DE-909</t>
  </si>
  <si>
    <t>iOS UU and Pageviews data in Omniture from 10/26 onwards is wrong</t>
  </si>
  <si>
    <t>In Progress</t>
  </si>
  <si>
    <t>DE-911</t>
  </si>
  <si>
    <t>AWS Omniture LDP Missing for Nov. 01</t>
  </si>
  <si>
    <t>In Review / Validation</t>
  </si>
  <si>
    <t>DE-932</t>
  </si>
  <si>
    <t>iPhone &amp; iPad SRP View Drop 10% Starting 11-14</t>
  </si>
  <si>
    <t>DE-944</t>
  </si>
  <si>
    <t>LDP Page Views-Search ID null for All Mobile Apps</t>
  </si>
  <si>
    <t>Blocked</t>
  </si>
  <si>
    <t>DE-957</t>
  </si>
  <si>
    <t>Decoding EDW Tags</t>
  </si>
  <si>
    <t>Data Quality</t>
  </si>
  <si>
    <t>DE-960</t>
  </si>
  <si>
    <t>Instrumentation Issues - NY Engagement</t>
  </si>
  <si>
    <t>DE-963</t>
  </si>
  <si>
    <t>Drop in Leads/UU metric for iOS App for YoY comparison</t>
  </si>
  <si>
    <t>DE-984</t>
  </si>
  <si>
    <t>Page Views-Down 25%-iOS &amp; Android</t>
  </si>
  <si>
    <t>DE-1007</t>
  </si>
  <si>
    <t>tblLeadTransactionalFact LeadID invalid</t>
  </si>
  <si>
    <t>DE-1016</t>
  </si>
  <si>
    <t>ListingCube.ListingWeeklySnapshotFact - BrightMLS old and New Office Records</t>
  </si>
  <si>
    <t>DE-1018</t>
  </si>
  <si>
    <t>Lead Forecasting in S3 - difference counts -- regeneration from 10/12</t>
  </si>
  <si>
    <t>DE-1023</t>
  </si>
  <si>
    <t>MSTR Rental Leads Report-by Day by Source App</t>
  </si>
  <si>
    <t>DE-1036</t>
  </si>
  <si>
    <t>BDX-Community Profile &amp; Direct Lead-Count drop</t>
  </si>
  <si>
    <t>DE-1051</t>
  </si>
  <si>
    <t>CFCB - Validate Week of 2018-01-07</t>
  </si>
  <si>
    <t>DE-1062</t>
  </si>
  <si>
    <t>Rentals Report Missing Data in MicroStrategy</t>
  </si>
  <si>
    <t>DE-1063</t>
  </si>
  <si>
    <t>MLC &amp; AMLC Monthly for PID 311872BHHS Homesale Realty</t>
  </si>
  <si>
    <t>DE-1127</t>
  </si>
  <si>
    <t>Agent advertiser ID and Office advertiser ID impacted during FE AWS migration</t>
  </si>
  <si>
    <t>DE-1128</t>
  </si>
  <si>
    <t>CfB Leads-Las Vegas 2018-01 Zero</t>
  </si>
  <si>
    <t>DE-1133</t>
  </si>
  <si>
    <t>[MoveDM].[EDW].[tblCustomerOfficesToBroker] table does not have data for 4 historical dates. This has to be fixed.</t>
  </si>
  <si>
    <t>DE-1154</t>
  </si>
  <si>
    <t>Lead Counts Increase on 02-22</t>
  </si>
  <si>
    <t>DE-1155</t>
  </si>
  <si>
    <t>Validation for Lead.CorrelationID is not populating in attribute table from xleads.</t>
  </si>
  <si>
    <t>DE-1161</t>
  </si>
  <si>
    <t>Desktop-Basic LDP View Drop 78% Starting Feb. 23</t>
  </si>
  <si>
    <t>Terry Luedecke</t>
  </si>
  <si>
    <t>DE-1250</t>
  </si>
  <si>
    <t>FTP Check Missing Office-BOP 27445 NOCT-BHHS33</t>
  </si>
  <si>
    <t>DE-1255</t>
  </si>
  <si>
    <t>FTP Check List 133849 to add Offices Compass NYC</t>
  </si>
  <si>
    <t>DE-1263</t>
  </si>
  <si>
    <t xml:space="preserve">Realtor List-Not Populating 244 ofc C21 Sun </t>
  </si>
  <si>
    <t>DE-1265</t>
  </si>
  <si>
    <t>No Realtor List entries for Offices without CustID = 78%</t>
  </si>
  <si>
    <t>DE-1277</t>
  </si>
  <si>
    <t>Advertiser ID is associated with Adv product but Advantage Email is Null in [DWUser].[vwLicensingapi_User_Data]</t>
  </si>
  <si>
    <t>DE-1278</t>
  </si>
  <si>
    <t>FTP Process Excludes Offices without CustID</t>
  </si>
  <si>
    <t>DE-1302</t>
  </si>
  <si>
    <t>M&amp;M: Discrepancy between BD and Omniture Ad hoc analysis for April 1-7</t>
  </si>
  <si>
    <t>DE-1303</t>
  </si>
  <si>
    <t>For the week of March 11-17, the for sale LDP page views is different than Omniture Ad hoc analysis by 1.4%</t>
  </si>
  <si>
    <t>DE-1310</t>
  </si>
  <si>
    <t>Leads-iPhone from SRP-Not Tracked</t>
  </si>
  <si>
    <t>DE-1319</t>
  </si>
  <si>
    <t>Performance issue for Advantage BDR for PID 158995407</t>
  </si>
  <si>
    <t>DE-1321</t>
  </si>
  <si>
    <t>Lead Count comparison - Athena vs EDW vs Omniture</t>
  </si>
  <si>
    <t>DE-1328</t>
  </si>
  <si>
    <t>MDCTrail_Cutover: SegmentIO  data issue in Prod: Mis-spelled columns in JSON data from SegmentIO</t>
  </si>
  <si>
    <t>DE-1334</t>
  </si>
  <si>
    <t>Leads BD Data unavailability</t>
  </si>
  <si>
    <t>DE-1342</t>
  </si>
  <si>
    <t>EDW RD Pipeline - Leads missing 05/07 &amp; 05/08</t>
  </si>
  <si>
    <t>DE-1343</t>
  </si>
  <si>
    <t>Basecamp Lead count inaccurate - Flag not maintained by FE</t>
  </si>
  <si>
    <t>DE-1344</t>
  </si>
  <si>
    <t>Desktop/Tab/Phone - FAR Page Views - Down 100% WoW &amp; YoY Start 05/07</t>
  </si>
  <si>
    <t>DE-1349</t>
  </si>
  <si>
    <t>Inactive Advertiser IDs showing on utilization tab even after month end processing</t>
  </si>
  <si>
    <t>DE-1351</t>
  </si>
  <si>
    <t>BDR Timing Out</t>
  </si>
  <si>
    <t>DE-1352</t>
  </si>
  <si>
    <t>Lead Count 20180430 -BD 5579 less than PDT</t>
  </si>
  <si>
    <t>DE-1353</t>
  </si>
  <si>
    <t>BDR Agt Util. Tab-Displaying Advantage Emails that don't have Advantage PID 77130045</t>
  </si>
  <si>
    <t>DE-1365</t>
  </si>
  <si>
    <t xml:space="preserve">Drop in Lead counts:MT lead feed </t>
  </si>
  <si>
    <t>DE-1367</t>
  </si>
  <si>
    <t>DataEng S3-No profile update since 05/17</t>
  </si>
  <si>
    <t>DE-1368</t>
  </si>
  <si>
    <t>BDX Home Profile Views-drop 05-17 &amp; 05-18</t>
  </si>
  <si>
    <t>DE-1372</t>
  </si>
  <si>
    <t>BDX Lead Call Drop YoY by Device - 2017-04 &amp; 2018-04</t>
  </si>
  <si>
    <t>DE-1376</t>
  </si>
  <si>
    <t>Leads Missing from Reporting</t>
  </si>
  <si>
    <t>DE-1377</t>
  </si>
  <si>
    <t>BDR Agent Rate Card - Many agents with 0 AMLC &amp; price of 45.92</t>
  </si>
  <si>
    <t>DE-1383</t>
  </si>
  <si>
    <t>EDW Lead count analysis between EDW and Athena</t>
  </si>
  <si>
    <t>DE-1385</t>
  </si>
  <si>
    <t xml:space="preserve">BDR Run times 30 minutes + </t>
  </si>
  <si>
    <t>DE-1386</t>
  </si>
  <si>
    <t>BDR-Results - "Not Available"</t>
  </si>
  <si>
    <t>Begin Month</t>
  </si>
  <si>
    <t>Uus</t>
  </si>
  <si>
    <t>DE-1401</t>
  </si>
  <si>
    <t>KPI Leads - Delayed for data load on 06-04</t>
  </si>
  <si>
    <t>DE-1404</t>
  </si>
  <si>
    <t>BDR Export time out</t>
  </si>
  <si>
    <t>DE-1408</t>
  </si>
  <si>
    <t>Some Agent phone and Contact email showing as Not Available in Agent utilization tab</t>
  </si>
  <si>
    <t>DE-1415</t>
  </si>
  <si>
    <t>BDR-Export Not Standard 13 Tabs-Only 3 separate reports</t>
  </si>
  <si>
    <t>DE-1395</t>
  </si>
  <si>
    <t>Drop in MAPI FS PVs since April 29</t>
  </si>
  <si>
    <t>DE-1394</t>
  </si>
  <si>
    <t>LDP PV Down 30% on 05-31 &amp; 06-02 while up 50% on 06-01</t>
  </si>
  <si>
    <t>DE-1402</t>
  </si>
  <si>
    <t>Desktop &amp; Mobile LDP PV Down 33% 06-04</t>
  </si>
  <si>
    <t>DE-1409</t>
  </si>
  <si>
    <t>ListHub FTP - 2018-06-04 PageViews drop 50% &amp; Leads drop 40%</t>
  </si>
  <si>
    <t>DE-1414</t>
  </si>
  <si>
    <t>UUs-Site Catalyst vs Biz_Data 100% higher 03-30---03-31</t>
  </si>
  <si>
    <t>DE-1419</t>
  </si>
  <si>
    <t>Android AdvPro Email Leads 52% drop Start 06-08</t>
  </si>
  <si>
    <t>DE-1420</t>
  </si>
  <si>
    <t>KPI Metrics Duplicated week 06-03---06-09</t>
  </si>
  <si>
    <t>DE-1421</t>
  </si>
  <si>
    <t>BDR-Error Message</t>
  </si>
  <si>
    <t>DE-1422</t>
  </si>
  <si>
    <t>MoveDM.DWuser.ListingDim-ListingStartDate greater than ListingEndDate</t>
  </si>
  <si>
    <t>DE-1426</t>
  </si>
  <si>
    <t xml:space="preserve">Web AdvPro Email Leads 10% drop Start 06-08 </t>
  </si>
  <si>
    <t>DE-1427</t>
  </si>
  <si>
    <t>Listing Performance Report Data Inconsistent-SUITE-5991</t>
  </si>
  <si>
    <t>DE-1428</t>
  </si>
  <si>
    <t>Office missing from Lead Performance Page-SUITE-5423</t>
  </si>
  <si>
    <t>DE-1433</t>
  </si>
  <si>
    <t>Profile Metrics - drop on 06-14</t>
  </si>
  <si>
    <t>DE-1439</t>
  </si>
  <si>
    <t>Mobile Phone Call Leads - Down 30% on 06-17</t>
  </si>
  <si>
    <t>DE-1440</t>
  </si>
  <si>
    <t>Desktop AdvPro LDP PV &amp; Lead-Down 20% 06-17</t>
  </si>
  <si>
    <t>DE-1454</t>
  </si>
  <si>
    <t>Agent MLS Set ID missing fromÂ [ProfileAPI_MLSRelationship_Daily_Snapshot] table but present in CustomerAgentToOffice table</t>
  </si>
  <si>
    <t>End Month</t>
  </si>
  <si>
    <t>xxx</t>
  </si>
  <si>
    <t>Total</t>
  </si>
  <si>
    <t>JULY</t>
  </si>
  <si>
    <t>Aug</t>
  </si>
  <si>
    <t>Sep</t>
  </si>
  <si>
    <t>List of Tickets for October month 2018</t>
  </si>
  <si>
    <t>Data_Category</t>
  </si>
  <si>
    <t>2018-10</t>
  </si>
  <si>
    <t>DE-2021</t>
  </si>
  <si>
    <t>spike on Mapi metrics for 22nd Sep, 17th hour</t>
  </si>
  <si>
    <t>rpedda</t>
  </si>
  <si>
    <t>2018-10-01T08:21:22.000-0700</t>
  </si>
  <si>
    <t>2018-10-12T10:12:30.000-0700</t>
  </si>
  <si>
    <t>DE-2040</t>
  </si>
  <si>
    <t xml:space="preserve">In Leads table From March of 2018, none of the leads submitted through 'android instant apps' and 'mobile apps' </t>
  </si>
  <si>
    <t>AKaruppuswamy</t>
  </si>
  <si>
    <t>2018-10-04T14:49:38.000-0700</t>
  </si>
  <si>
    <t>2018-10-11T15:26:37.000-0700</t>
  </si>
  <si>
    <t>DE-2069</t>
  </si>
  <si>
    <t>Test GEO Changes</t>
  </si>
  <si>
    <t>rraut</t>
  </si>
  <si>
    <t>2018-10-11T10:53:23.000-0700</t>
  </si>
  <si>
    <t>2018-10-12T16:32:02.000-0700</t>
  </si>
  <si>
    <t>DE-2084</t>
  </si>
  <si>
    <t>Broker AdvertiserID 3249586 Missing in foundation feed SUITE-7914</t>
  </si>
  <si>
    <t>rmani</t>
  </si>
  <si>
    <t>2018-10-15T12:46:36.000-0700</t>
  </si>
  <si>
    <t>2018-10-31T12:05:45.000-0700</t>
  </si>
  <si>
    <t>DE-2090</t>
  </si>
  <si>
    <t xml:space="preserve">Partial data for Omniture BD </t>
  </si>
  <si>
    <t>2018-10-16T10:28:22.000-0700</t>
  </si>
  <si>
    <t>2018-10-17T14:11:46.000-0700</t>
  </si>
  <si>
    <t>DE-2091</t>
  </si>
  <si>
    <t>Channel activity Fact table failed while loading bad data</t>
  </si>
  <si>
    <t>2018-10-16T10:29:46.000-0700</t>
  </si>
  <si>
    <t>2018-10-24T10:55:37.000-0700</t>
  </si>
  <si>
    <t>DE-2093</t>
  </si>
  <si>
    <t>This table need to be loaded EDW.tbldoorstepmonthlythreshold</t>
  </si>
  <si>
    <t>asivampeta</t>
  </si>
  <si>
    <t>2018-10-16T14:01:21.000-0700</t>
  </si>
  <si>
    <t>2018-10-24T10:23:21.000-0700</t>
  </si>
  <si>
    <t>DE-2094</t>
  </si>
  <si>
    <t>BDR-ISSUES</t>
  </si>
  <si>
    <t>BDR Showing 2016 in AMLC Tab - List 139410 Long &amp; Foster</t>
  </si>
  <si>
    <t>aanand</t>
  </si>
  <si>
    <t>2018-10-17T11:29:45.000-0700</t>
  </si>
  <si>
    <t>2018-10-26T05:34:06.000-0700</t>
  </si>
  <si>
    <t>DE-2095</t>
  </si>
  <si>
    <t>BDR Agent Utilization CLC not equal SFDC - Long &amp; Foster</t>
  </si>
  <si>
    <t>2018-10-17T12:56:48.000-0700</t>
  </si>
  <si>
    <t>2018-10-29T10:16:10.000-0700</t>
  </si>
  <si>
    <t>DE-2114</t>
  </si>
  <si>
    <t>Omniture Data issue on 10/19 hour 09</t>
  </si>
  <si>
    <t>msunku</t>
  </si>
  <si>
    <t>2018-10-22T11:24:20.000-0700</t>
  </si>
  <si>
    <t>2018-11-06T20:03:26.000-0800</t>
  </si>
  <si>
    <t>DE-2115</t>
  </si>
  <si>
    <t>Agent Advantage Pro email address not matching to Essentials Dashboard</t>
  </si>
  <si>
    <t>rrastogi</t>
  </si>
  <si>
    <t>2018-10-22T13:54:30.000-0700</t>
  </si>
  <si>
    <t>2018-10-24T08:19:59.000-0700</t>
  </si>
  <si>
    <t>DE-2117</t>
  </si>
  <si>
    <t>CPQ Ratecard data Sourcing from Enterprise system</t>
  </si>
  <si>
    <t>2018-10-23T10:29:34.000-0700</t>
  </si>
  <si>
    <t>2018-10-29T10:14:47.000-0700</t>
  </si>
  <si>
    <t>DE-2126</t>
  </si>
  <si>
    <t xml:space="preserve">Visits Drop 28% Start 10/23 iPhone, iPad &amp; Android </t>
  </si>
  <si>
    <t>2018-10-26T16:58:37.000-0700</t>
  </si>
  <si>
    <t>2018-11-05T15:04:43.000-0800</t>
  </si>
  <si>
    <t>DE-2127</t>
  </si>
  <si>
    <t xml:space="preserve">Domain Review runrate metrics missing </t>
  </si>
  <si>
    <t>2018-10-26T17:03:08.000-0700</t>
  </si>
  <si>
    <t>2018-10-31T10:39:43.000-0700</t>
  </si>
  <si>
    <t>DE-2141</t>
  </si>
  <si>
    <t>Weekly Derived Snapshot and Weekly Listing Performance Backfill</t>
  </si>
  <si>
    <t>2018-10-29T20:21:20.000-0700</t>
  </si>
  <si>
    <t>2018-10-30T09:00:09.000-0700</t>
  </si>
  <si>
    <t>DE-2146</t>
  </si>
  <si>
    <t>MSTR BAR link for SFDC stuck on "Processing Request"</t>
  </si>
  <si>
    <t>2018-10-30T15:09:11.000-0700</t>
  </si>
  <si>
    <t>2018-11-05T08:14:29.000-0800</t>
  </si>
  <si>
    <t>xxxxxxxx</t>
  </si>
  <si>
    <t>##### End of Month #####</t>
  </si>
  <si>
    <t>October</t>
  </si>
  <si>
    <t>xxxxxxx</t>
  </si>
  <si>
    <t>List of Tickets for November month 2018</t>
  </si>
  <si>
    <t>DE-2150</t>
  </si>
  <si>
    <t>BDX Not included in Daily Processing Delayed Email</t>
  </si>
  <si>
    <t>2018-11-01T10:19:49.000-0700</t>
  </si>
  <si>
    <t>2018-11-06T10:22:40.000-0800</t>
  </si>
  <si>
    <t>DE-2151</t>
  </si>
  <si>
    <t>BDX FTP - Reinstate Daily Feed</t>
  </si>
  <si>
    <t>2018-11-01T10:21:11.000-0700</t>
  </si>
  <si>
    <t>2018-11-05T07:31:30.000-0800</t>
  </si>
  <si>
    <t>DE-2170</t>
  </si>
  <si>
    <t>Foundation Feed-No Metrics 06/01-- 06/12 for RDC Listing 614031616</t>
  </si>
  <si>
    <t>2018-11-05T14:17:14.000-0800</t>
  </si>
  <si>
    <t>2018-11-06T06:03:05.000-0800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</si>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</sst>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Arial"/>
      <family val="2"/>
    </font>
    <font>
      <b/>
      <sz val="16"/>
      <color rgb="FF000000"/>
      <name val="Arial"/>
    </font>
    <font>
      <b/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4"/>
      <color rgb="FF000000"/>
      <name val="Arial"/>
    </font>
    <font>
      <b/>
      <sz val="18"/>
      <color rgb="FF000000"/>
      <name val="Arial"/>
    </font>
    <font>
      <b/>
      <sz val="2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6" tint="-0.24997711111789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347"/>
        <bgColor rgb="FFFF6347"/>
      </patternFill>
    </fill>
    <fill>
      <patternFill patternType="solid"/>
    </fill>
    <fill>
      <patternFill patternType="solid">
        <fgColor rgb="FFFF6347"/>
        <bgColor rgb="FFFF6347"/>
      </patternFill>
    </fill>
    <fill>
      <patternFill patternType="solid">
        <fgColor rgb="FFFF6347"/>
        <bgColor rgb="FFFF634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6" tint="-0.249977111117893"/>
      </top>
      <bottom/>
      <diagonal/>
    </border>
    <border>
      <left style="thin">
        <color auto="1"/>
      </left>
      <right/>
      <top style="thin">
        <color theme="6" tint="-0.249977111117893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4" fillId="0" borderId="0" xfId="0" quotePrefix="1" applyFont="1" applyAlignment="1">
      <alignment horizontal="center"/>
    </xf>
    <xf numFmtId="14" fontId="4" fillId="0" borderId="0" xfId="0" applyNumberFormat="1" applyFont="1"/>
    <xf numFmtId="14" fontId="3" fillId="0" borderId="0" xfId="0" applyNumberFormat="1" applyFont="1"/>
    <xf numFmtId="0" fontId="5" fillId="3" borderId="7" xfId="0" applyFont="1" applyFill="1" applyBorder="1" applyAlignment="1">
      <alignment horizontal="center" vertical="top" wrapText="1"/>
    </xf>
    <xf numFmtId="49" fontId="6" fillId="0" borderId="7" xfId="2" applyNumberFormat="1" applyBorder="1" applyAlignment="1">
      <alignment horizontal="left" vertical="top" wrapText="1"/>
    </xf>
    <xf numFmtId="0" fontId="3" fillId="0" borderId="7" xfId="0" applyFont="1" applyBorder="1" applyAlignment="1">
      <alignment vertical="top" wrapText="1"/>
    </xf>
    <xf numFmtId="49" fontId="3" fillId="0" borderId="7" xfId="0" applyNumberFormat="1" applyFont="1" applyBorder="1" applyAlignment="1">
      <alignment horizontal="left" vertical="top" wrapText="1"/>
    </xf>
    <xf numFmtId="14" fontId="3" fillId="0" borderId="7" xfId="0" applyNumberFormat="1" applyFont="1" applyBorder="1" applyAlignment="1">
      <alignment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3" fillId="6" borderId="0" xfId="0" applyFont="1" applyFill="1"/>
    <xf numFmtId="0" fontId="5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  <xf numFmtId="0" fontId="0" fillId="0" borderId="0" xfId="0"/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5" borderId="0" xfId="0" quotePrefix="1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5" borderId="0" xfId="0" quotePrefix="1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ay.m/Desktop/4027-DQ%20Metrics%20by%20Category%202018-09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ategory"/>
      <sheetName val="List of Tickets"/>
      <sheetName val="DQ Export"/>
      <sheetName val="Sheet1"/>
    </sheetNames>
    <sheetDataSet>
      <sheetData sheetId="0"/>
      <sheetData sheetId="1"/>
      <sheetData sheetId="2">
        <row r="2">
          <cell r="B2" t="str">
            <v>FS UU's spike in KPI weekly</v>
          </cell>
          <cell r="C2" t="str">
            <v>DE-1489</v>
          </cell>
          <cell r="E2" t="str">
            <v>Data Quality</v>
          </cell>
          <cell r="R2">
            <v>43278.734027777777</v>
          </cell>
          <cell r="S2">
            <v>43279.546527777777</v>
          </cell>
          <cell r="X2" t="str">
            <v>EDW</v>
          </cell>
          <cell r="BF2" t="str">
            <v>UUs</v>
          </cell>
        </row>
        <row r="4">
          <cell r="B4" t="str">
            <v>BDR Error - Job Expired PID 53465299</v>
          </cell>
          <cell r="C4" t="str">
            <v>DE-1517</v>
          </cell>
          <cell r="E4" t="str">
            <v>Data Quality</v>
          </cell>
          <cell r="R4">
            <v>43286.392361111109</v>
          </cell>
          <cell r="S4">
            <v>43289.996527777781</v>
          </cell>
          <cell r="X4" t="str">
            <v>EDW</v>
          </cell>
          <cell r="BJ4" t="str">
            <v>Other</v>
          </cell>
        </row>
        <row r="5">
          <cell r="B5" t="str">
            <v>Rentals-Desktop-Tablet-Phone LDP PV 100% + Drop start 06-28</v>
          </cell>
          <cell r="C5" t="str">
            <v>DE-1523</v>
          </cell>
          <cell r="E5" t="str">
            <v>Data Quality</v>
          </cell>
          <cell r="R5">
            <v>43287.336111111108</v>
          </cell>
          <cell r="S5">
            <v>43290.452777777777</v>
          </cell>
          <cell r="X5" t="str">
            <v>EDW</v>
          </cell>
          <cell r="BJ5" t="str">
            <v>Page Views</v>
          </cell>
        </row>
        <row r="6">
          <cell r="B6" t="str">
            <v>BDR utilization: Missing Routing target and email format values for some agents</v>
          </cell>
          <cell r="C6" t="str">
            <v>DE-1527</v>
          </cell>
          <cell r="E6" t="str">
            <v>Data Quality</v>
          </cell>
          <cell r="R6">
            <v>43290</v>
          </cell>
          <cell r="S6">
            <v>43297</v>
          </cell>
          <cell r="X6" t="str">
            <v>BDR-ISSUES</v>
          </cell>
          <cell r="BJ6" t="str">
            <v>Other</v>
          </cell>
        </row>
        <row r="7">
          <cell r="B7" t="str">
            <v>BDR utilization: Advertiser IDs missing for agents but available in SFDC</v>
          </cell>
          <cell r="C7" t="str">
            <v>DE-1532</v>
          </cell>
          <cell r="E7" t="str">
            <v>Data Quality</v>
          </cell>
          <cell r="R7">
            <v>43291</v>
          </cell>
          <cell r="S7">
            <v>43297</v>
          </cell>
          <cell r="X7" t="str">
            <v>BDR-ISSUES</v>
          </cell>
          <cell r="BJ7" t="str">
            <v>Other</v>
          </cell>
        </row>
        <row r="8">
          <cell r="B8" t="str">
            <v>Omniture Data Missing 07-10 3 hours:  14-16 PST</v>
          </cell>
          <cell r="C8" t="str">
            <v>DE-1536</v>
          </cell>
          <cell r="E8" t="str">
            <v>Data Quality</v>
          </cell>
          <cell r="R8">
            <v>43292</v>
          </cell>
          <cell r="S8">
            <v>43297</v>
          </cell>
          <cell r="X8" t="str">
            <v>EDW</v>
          </cell>
          <cell r="BJ8" t="str">
            <v>Other</v>
          </cell>
        </row>
        <row r="9">
          <cell r="B9" t="str">
            <v>MoveDM.ListingCube.tblSearchMonthListingFact - Not updated with 2018-06 counts</v>
          </cell>
          <cell r="C9" t="str">
            <v>DE-1574</v>
          </cell>
          <cell r="E9" t="str">
            <v>Data Quality</v>
          </cell>
          <cell r="R9">
            <v>43294</v>
          </cell>
          <cell r="S9">
            <v>43297</v>
          </cell>
          <cell r="X9" t="str">
            <v>EDW</v>
          </cell>
          <cell r="BJ9" t="str">
            <v>Other</v>
          </cell>
        </row>
        <row r="10">
          <cell r="B10" t="str">
            <v>Licensing settings change addition of etl_create_date  column</v>
          </cell>
          <cell r="C10" t="str">
            <v>DE-1582</v>
          </cell>
          <cell r="E10" t="str">
            <v>Data Quality</v>
          </cell>
          <cell r="X10" t="str">
            <v>EDW</v>
          </cell>
        </row>
        <row r="11">
          <cell r="B11" t="str">
            <v>KPI weekly Tableau Report Refresh for 07/01 to 07/07</v>
          </cell>
          <cell r="C11" t="str">
            <v>DE-1583</v>
          </cell>
          <cell r="E11" t="str">
            <v>Data Quality</v>
          </cell>
          <cell r="X11" t="str">
            <v>EDW</v>
          </cell>
        </row>
        <row r="12">
          <cell r="B12" t="str">
            <v>KPI weekly Tableau Report Refresh for 07/08 to 07/14</v>
          </cell>
          <cell r="C12" t="str">
            <v>DE-1584</v>
          </cell>
          <cell r="E12" t="str">
            <v>Data Quality</v>
          </cell>
          <cell r="X12" t="str">
            <v>EDW</v>
          </cell>
        </row>
        <row r="13">
          <cell r="B13" t="str">
            <v>BI_MCT_FF_Leads_Extract_Inc was taking long time after Xleads  switched to AWS RDS</v>
          </cell>
          <cell r="C13" t="str">
            <v>DE-1585</v>
          </cell>
          <cell r="E13" t="str">
            <v>Data Quality</v>
          </cell>
          <cell r="X13" t="str">
            <v>EDW</v>
          </cell>
        </row>
        <row r="14">
          <cell r="B14" t="str">
            <v>Licensing SP Review and deployment</v>
          </cell>
          <cell r="C14" t="str">
            <v>DE-1586</v>
          </cell>
          <cell r="E14" t="str">
            <v>Data Quality</v>
          </cell>
          <cell r="R14">
            <v>43296.898611111108</v>
          </cell>
          <cell r="S14">
            <v>43297.934027777781</v>
          </cell>
          <cell r="X14" t="str">
            <v>EDW</v>
          </cell>
          <cell r="BJ14" t="str">
            <v>Other</v>
          </cell>
        </row>
        <row r="15">
          <cell r="B15" t="str">
            <v>Licensing SSIS poackage review and deployment</v>
          </cell>
          <cell r="C15" t="str">
            <v>DE-1587</v>
          </cell>
          <cell r="E15" t="str">
            <v>Data Quality</v>
          </cell>
          <cell r="R15">
            <v>43296.898611111108</v>
          </cell>
          <cell r="S15">
            <v>43297.819444444445</v>
          </cell>
          <cell r="X15" t="str">
            <v>EDW</v>
          </cell>
          <cell r="BJ15" t="str">
            <v>Other</v>
          </cell>
        </row>
        <row r="16">
          <cell r="B16" t="str">
            <v>BDR Ofc Performance Tab-No Data-COOH-10854</v>
          </cell>
          <cell r="C16" t="str">
            <v>DE-1602</v>
          </cell>
          <cell r="E16" t="str">
            <v>Data Quality</v>
          </cell>
          <cell r="R16">
            <v>43297.545138888891</v>
          </cell>
          <cell r="S16">
            <v>43298.31527777778</v>
          </cell>
          <cell r="X16" t="str">
            <v>BDR-ISSUES</v>
          </cell>
          <cell r="BJ16" t="str">
            <v>Other</v>
          </cell>
        </row>
        <row r="17">
          <cell r="B17" t="str">
            <v>Connection for Buyers Lost Leads by Office - Discontinue using Legacy CustID</v>
          </cell>
          <cell r="C17" t="str">
            <v>DE-1618</v>
          </cell>
          <cell r="E17" t="str">
            <v>Data Quality</v>
          </cell>
          <cell r="R17">
            <v>43299.623611111114</v>
          </cell>
          <cell r="S17">
            <v>43301.480555555558</v>
          </cell>
          <cell r="X17" t="str">
            <v>EDW</v>
          </cell>
          <cell r="BJ17" t="str">
            <v>Other</v>
          </cell>
        </row>
        <row r="18">
          <cell r="B18" t="str">
            <v>LDP Views - AdvPro Drop-Desktop/Tablet &amp; Phone 50% Starting 07-18</v>
          </cell>
          <cell r="C18" t="str">
            <v>DE-1623</v>
          </cell>
          <cell r="E18" t="str">
            <v>Data Quality</v>
          </cell>
          <cell r="R18">
            <v>43301.57708333333</v>
          </cell>
          <cell r="S18">
            <v>43301.638194444444</v>
          </cell>
          <cell r="X18" t="str">
            <v>EDW</v>
          </cell>
          <cell r="BJ18" t="str">
            <v>Page Views</v>
          </cell>
        </row>
        <row r="19">
          <cell r="B19" t="str">
            <v>Phone Call Leads - AdvPro - Drop Starting 07-17</v>
          </cell>
          <cell r="C19" t="str">
            <v>DE-1624</v>
          </cell>
          <cell r="E19" t="str">
            <v>Data Quality</v>
          </cell>
          <cell r="R19">
            <v>43301.584722222222</v>
          </cell>
          <cell r="S19">
            <v>43301.638888888891</v>
          </cell>
          <cell r="X19" t="str">
            <v>EDW</v>
          </cell>
          <cell r="BJ19" t="str">
            <v>Leads</v>
          </cell>
        </row>
        <row r="20">
          <cell r="B20" t="str">
            <v>Omniture RD dataload issue due to Lambda permission changes</v>
          </cell>
          <cell r="C20" t="str">
            <v>DE-1649</v>
          </cell>
          <cell r="E20" t="str">
            <v>Data Quality</v>
          </cell>
          <cell r="R20">
            <v>43304.54583333333</v>
          </cell>
          <cell r="S20">
            <v>43311.416666666664</v>
          </cell>
          <cell r="X20" t="str">
            <v>AWS</v>
          </cell>
          <cell r="BJ20" t="str">
            <v>Page Views</v>
          </cell>
        </row>
        <row r="21">
          <cell r="B21" t="str">
            <v>BDR: Invalid Advertiser IDs showing for duplicate MLS sets in utilization tab</v>
          </cell>
          <cell r="C21" t="str">
            <v>DE-1650</v>
          </cell>
          <cell r="E21" t="str">
            <v>Data Quality</v>
          </cell>
          <cell r="R21">
            <v>43304.563888888886</v>
          </cell>
          <cell r="S21">
            <v>43311.396527777775</v>
          </cell>
          <cell r="X21" t="str">
            <v>EDW</v>
          </cell>
          <cell r="BJ21" t="str">
            <v>Other</v>
          </cell>
        </row>
        <row r="22">
          <cell r="B22" t="str">
            <v>BDR utilization: Branding Card settings are not displaying accurately</v>
          </cell>
          <cell r="C22" t="str">
            <v>DE-1651</v>
          </cell>
          <cell r="E22" t="str">
            <v>Data Quality</v>
          </cell>
          <cell r="R22">
            <v>43304.572222222225</v>
          </cell>
          <cell r="S22">
            <v>43311.395138888889</v>
          </cell>
          <cell r="X22" t="str">
            <v>EDW</v>
          </cell>
          <cell r="BJ22" t="str">
            <v>Other</v>
          </cell>
        </row>
        <row r="23">
          <cell r="B23" t="str">
            <v>Data issue Between segmentIO and site catalyst</v>
          </cell>
          <cell r="C23" t="str">
            <v>DE-1656</v>
          </cell>
          <cell r="E23" t="str">
            <v>Data Quality</v>
          </cell>
          <cell r="R23">
            <v>43304.747916666667</v>
          </cell>
          <cell r="S23">
            <v>43311.417361111111</v>
          </cell>
          <cell r="X23" t="str">
            <v>EDW</v>
          </cell>
          <cell r="BJ23" t="str">
            <v>Other</v>
          </cell>
        </row>
        <row r="24">
          <cell r="B24" t="str">
            <v>Informatica jobs are strucked on 07/21</v>
          </cell>
          <cell r="C24" t="str">
            <v>DE-1658</v>
          </cell>
          <cell r="E24" t="str">
            <v>Data Quality</v>
          </cell>
          <cell r="R24">
            <v>43304.762499999997</v>
          </cell>
          <cell r="S24">
            <v>43311.418055555558</v>
          </cell>
          <cell r="X24" t="str">
            <v>EDW</v>
          </cell>
          <cell r="BJ24" t="str">
            <v>Other</v>
          </cell>
        </row>
        <row r="25">
          <cell r="B25" t="str">
            <v>Licensing Historical load</v>
          </cell>
          <cell r="C25" t="str">
            <v>DE-1659</v>
          </cell>
          <cell r="E25" t="str">
            <v>Data Quality</v>
          </cell>
          <cell r="R25">
            <v>43304.767361111109</v>
          </cell>
          <cell r="S25">
            <v>43311.419444444444</v>
          </cell>
          <cell r="X25" t="str">
            <v>EDW</v>
          </cell>
          <cell r="BJ25" t="str">
            <v>Other</v>
          </cell>
        </row>
        <row r="26">
          <cell r="B26" t="str">
            <v>EDW Data Load Delay FOR 07/23</v>
          </cell>
          <cell r="C26" t="str">
            <v>DE-1660</v>
          </cell>
          <cell r="E26" t="str">
            <v>Data Quality</v>
          </cell>
          <cell r="R26">
            <v>43304.788194444445</v>
          </cell>
          <cell r="S26">
            <v>43311.419444444444</v>
          </cell>
          <cell r="X26" t="str">
            <v>EDW</v>
          </cell>
          <cell r="BJ26" t="str">
            <v>Other</v>
          </cell>
        </row>
        <row r="27">
          <cell r="B27" t="str">
            <v>BDR inventory tab showing blank</v>
          </cell>
          <cell r="C27" t="str">
            <v>DE-1674</v>
          </cell>
          <cell r="E27" t="str">
            <v>Data Quality</v>
          </cell>
          <cell r="R27">
            <v>43308.379166666666</v>
          </cell>
          <cell r="S27">
            <v>43311.416666666664</v>
          </cell>
          <cell r="X27" t="str">
            <v>EDW</v>
          </cell>
          <cell r="BJ27" t="str">
            <v>Other</v>
          </cell>
        </row>
        <row r="28">
          <cell r="B28" t="str">
            <v>Load latest pricing CPQ info to EDW</v>
          </cell>
          <cell r="C28" t="str">
            <v>DE-1699</v>
          </cell>
          <cell r="E28" t="str">
            <v>Data Quality</v>
          </cell>
          <cell r="R28">
            <v>43311</v>
          </cell>
          <cell r="S28">
            <v>43313</v>
          </cell>
          <cell r="X28" t="str">
            <v>EDW</v>
          </cell>
          <cell r="BM28" t="str">
            <v>Other</v>
          </cell>
        </row>
        <row r="29">
          <cell r="B29" t="str">
            <v>lead listing detail excel export error</v>
          </cell>
          <cell r="C29" t="str">
            <v>DE-1700</v>
          </cell>
          <cell r="E29" t="str">
            <v>Data Quality</v>
          </cell>
          <cell r="R29">
            <v>43311</v>
          </cell>
          <cell r="S29">
            <v>43314</v>
          </cell>
          <cell r="X29" t="str">
            <v>EDW</v>
          </cell>
          <cell r="BM29" t="str">
            <v>Other</v>
          </cell>
        </row>
        <row r="30">
          <cell r="B30" t="str">
            <v>Desktop/Tablet CfB Advantage Brand: LDP Views - Down 68% Starting on 07-26</v>
          </cell>
          <cell r="C30" t="str">
            <v>DE-1701</v>
          </cell>
          <cell r="E30" t="str">
            <v>Data Quality</v>
          </cell>
          <cell r="R30">
            <v>43311</v>
          </cell>
          <cell r="S30">
            <v>43313</v>
          </cell>
          <cell r="X30" t="str">
            <v>EDW</v>
          </cell>
          <cell r="BM30" t="str">
            <v>Page Views</v>
          </cell>
        </row>
        <row r="31">
          <cell r="B31" t="str">
            <v>Latest Rate Card Files</v>
          </cell>
          <cell r="C31" t="str">
            <v>DE-1710</v>
          </cell>
          <cell r="E31" t="str">
            <v>Data Quality</v>
          </cell>
          <cell r="R31">
            <v>43313</v>
          </cell>
          <cell r="S31">
            <v>43313</v>
          </cell>
          <cell r="X31" t="str">
            <v>EDW</v>
          </cell>
          <cell r="BM31" t="str">
            <v>Other</v>
          </cell>
        </row>
        <row r="32">
          <cell r="B32" t="str">
            <v>BDR - Performance Tab - Drill to Leads - Intermittent Error</v>
          </cell>
          <cell r="C32" t="str">
            <v>DE-1711</v>
          </cell>
          <cell r="E32" t="str">
            <v>Data Quality</v>
          </cell>
          <cell r="R32">
            <v>43313</v>
          </cell>
          <cell r="S32">
            <v>43314</v>
          </cell>
          <cell r="BM32" t="str">
            <v>Other</v>
          </cell>
        </row>
        <row r="33">
          <cell r="B33" t="str">
            <v>Metrics down 50% for 07-31</v>
          </cell>
          <cell r="C33" t="str">
            <v>DE-1714</v>
          </cell>
          <cell r="E33" t="str">
            <v>Data Quality</v>
          </cell>
          <cell r="R33">
            <v>43313</v>
          </cell>
          <cell r="S33">
            <v>43318</v>
          </cell>
          <cell r="X33" t="str">
            <v>EDW</v>
          </cell>
          <cell r="BM33" t="str">
            <v>Other</v>
          </cell>
        </row>
        <row r="34">
          <cell r="B34" t="str">
            <v>BDX-Counts drop 29-76% Starting on 07-18</v>
          </cell>
          <cell r="C34" t="str">
            <v>DE-1721</v>
          </cell>
          <cell r="E34" t="str">
            <v>Data Quality</v>
          </cell>
          <cell r="R34">
            <v>43315</v>
          </cell>
          <cell r="S34">
            <v>43318</v>
          </cell>
          <cell r="X34" t="str">
            <v>EDW</v>
          </cell>
          <cell r="BM34" t="str">
            <v>Other</v>
          </cell>
        </row>
        <row r="35">
          <cell r="B35" t="str">
            <v>ProdPerformance-Registrations = 0 --- 08/04 &amp; 08/05</v>
          </cell>
          <cell r="C35" t="str">
            <v>DE-1734</v>
          </cell>
          <cell r="E35" t="str">
            <v>Data Quality</v>
          </cell>
          <cell r="R35">
            <v>43318.613194444442</v>
          </cell>
          <cell r="S35">
            <v>43320.30972222222</v>
          </cell>
          <cell r="X35" t="str">
            <v>EDW</v>
          </cell>
          <cell r="BM35" t="str">
            <v>Other</v>
          </cell>
        </row>
        <row r="36">
          <cell r="B36" t="str">
            <v>BDR: Agent missing data for Advantage Pro in Utilization report</v>
          </cell>
          <cell r="C36" t="str">
            <v>DE-1744</v>
          </cell>
          <cell r="E36" t="str">
            <v>Data Quality</v>
          </cell>
          <cell r="R36">
            <v>43319.354861111111</v>
          </cell>
          <cell r="S36">
            <v>43325.581944444442</v>
          </cell>
          <cell r="X36" t="str">
            <v>EDW</v>
          </cell>
          <cell r="BM36" t="str">
            <v>EDW</v>
          </cell>
        </row>
        <row r="37">
          <cell r="B37" t="str">
            <v>Missing Mapi Data for the hour 23 UTC</v>
          </cell>
          <cell r="C37" t="str">
            <v>DE-1752</v>
          </cell>
          <cell r="E37" t="str">
            <v>Data Quality</v>
          </cell>
          <cell r="R37">
            <v>43319.754861111112</v>
          </cell>
          <cell r="S37">
            <v>43322.661111111112</v>
          </cell>
          <cell r="X37" t="str">
            <v>AWS</v>
          </cell>
          <cell r="BM37" t="str">
            <v>Page Views</v>
          </cell>
        </row>
        <row r="38">
          <cell r="B38" t="str">
            <v>BDR Time-Out Errors</v>
          </cell>
          <cell r="C38" t="str">
            <v>DE-1763</v>
          </cell>
          <cell r="E38" t="str">
            <v>Data Quality</v>
          </cell>
          <cell r="R38">
            <v>43320.357638888891</v>
          </cell>
          <cell r="S38">
            <v>43325.436111111114</v>
          </cell>
          <cell r="X38" t="str">
            <v>EDW</v>
          </cell>
          <cell r="BM38" t="str">
            <v>Other</v>
          </cell>
        </row>
        <row r="39">
          <cell r="B39" t="str">
            <v>Mobile Page Views down 20% WoW on 08/07</v>
          </cell>
          <cell r="C39" t="str">
            <v>DE-1766</v>
          </cell>
          <cell r="E39" t="str">
            <v>Data Quality</v>
          </cell>
          <cell r="R39">
            <v>43320.621527777781</v>
          </cell>
          <cell r="S39">
            <v>43322.661111111112</v>
          </cell>
          <cell r="X39" t="str">
            <v>EDW</v>
          </cell>
          <cell r="BM39" t="str">
            <v>Page Views</v>
          </cell>
        </row>
        <row r="40">
          <cell r="B40" t="str">
            <v>BDR utilization: Branding settings missing in BDR - Broker hierarchy missing in DE</v>
          </cell>
          <cell r="C40" t="str">
            <v>DE-1770</v>
          </cell>
          <cell r="E40" t="str">
            <v>Data Quality</v>
          </cell>
          <cell r="R40">
            <v>43320.738194444442</v>
          </cell>
          <cell r="S40">
            <v>43325.624305555553</v>
          </cell>
          <cell r="X40" t="str">
            <v>EDW</v>
          </cell>
          <cell r="BM40" t="str">
            <v>Page Views</v>
          </cell>
        </row>
        <row r="41">
          <cell r="B41" t="str">
            <v>BDR utilization: Office address not displaying in report</v>
          </cell>
          <cell r="C41" t="str">
            <v>DE-1771</v>
          </cell>
          <cell r="E41" t="str">
            <v>Data Quality</v>
          </cell>
          <cell r="R41">
            <v>43320.745833333334</v>
          </cell>
          <cell r="S41">
            <v>43325.626388888886</v>
          </cell>
          <cell r="X41" t="str">
            <v>AWS</v>
          </cell>
          <cell r="BM41" t="str">
            <v>Other</v>
          </cell>
        </row>
        <row r="42">
          <cell r="B42" t="str">
            <v>OPR Summary Detail - No Leads 2018-03 O-CEVA-SMCR01</v>
          </cell>
          <cell r="C42" t="str">
            <v>DE-1774</v>
          </cell>
          <cell r="E42" t="str">
            <v>Data Quality</v>
          </cell>
          <cell r="R42">
            <v>43321.479166666664</v>
          </cell>
          <cell r="S42">
            <v>43325.622916666667</v>
          </cell>
          <cell r="X42" t="str">
            <v>EDW</v>
          </cell>
          <cell r="BM42" t="str">
            <v>Other</v>
          </cell>
        </row>
        <row r="43">
          <cell r="B43" t="str">
            <v>AdvPro Email Lead-Desktop/Tablet-Down 24% Start 08-07 -&gt; LEADPROD-3322</v>
          </cell>
          <cell r="C43" t="str">
            <v>DE-1781</v>
          </cell>
          <cell r="E43" t="str">
            <v>Data Quality</v>
          </cell>
          <cell r="R43">
            <v>43322.601388888892</v>
          </cell>
          <cell r="S43">
            <v>43325.623611111114</v>
          </cell>
          <cell r="X43" t="str">
            <v>EDW</v>
          </cell>
          <cell r="BM43" t="str">
            <v>Leads</v>
          </cell>
        </row>
        <row r="44">
          <cell r="B44" t="str">
            <v>BDR Office Utilization: Advertiser ID showing as "Not Available"</v>
          </cell>
          <cell r="C44" t="str">
            <v>DE-1782</v>
          </cell>
          <cell r="E44" t="str">
            <v>Data Quality</v>
          </cell>
          <cell r="R44">
            <v>43322.628472222219</v>
          </cell>
          <cell r="S44">
            <v>43325.626388888886</v>
          </cell>
          <cell r="X44" t="str">
            <v>EDW</v>
          </cell>
          <cell r="BM44" t="str">
            <v>Other</v>
          </cell>
        </row>
        <row r="45">
          <cell r="B45" t="str">
            <v>Dashboard and BDR are showing different Advantage routing target for Adv id=183859</v>
          </cell>
          <cell r="C45" t="str">
            <v>DE-1783</v>
          </cell>
          <cell r="E45" t="str">
            <v>Data Quality</v>
          </cell>
          <cell r="R45">
            <v>43322.650694444441</v>
          </cell>
          <cell r="S45">
            <v>43325.627083333333</v>
          </cell>
          <cell r="X45" t="str">
            <v>EDW</v>
          </cell>
          <cell r="BM45" t="str">
            <v>Other</v>
          </cell>
        </row>
        <row r="46">
          <cell r="B46" t="str">
            <v>BDR Job Expired BHHS New England</v>
          </cell>
          <cell r="C46" t="str">
            <v>DE-1790</v>
          </cell>
          <cell r="E46" t="str">
            <v>Done</v>
          </cell>
          <cell r="R46">
            <v>43328.436805555553</v>
          </cell>
          <cell r="S46">
            <v>43333.336805555555</v>
          </cell>
          <cell r="X46" t="str">
            <v>EDW</v>
          </cell>
        </row>
        <row r="47">
          <cell r="B47" t="str">
            <v>Android Instant- UUs, Visits, Page Views Drop 80% start 08-12</v>
          </cell>
          <cell r="C47" t="str">
            <v>DE-1791</v>
          </cell>
          <cell r="E47" t="str">
            <v>In Progress</v>
          </cell>
          <cell r="R47">
            <v>43327.383333333331</v>
          </cell>
          <cell r="S47">
            <v>43333.336805555555</v>
          </cell>
          <cell r="X47" t="str">
            <v>EDW</v>
          </cell>
          <cell r="BM47" t="str">
            <v>Page Views</v>
          </cell>
        </row>
        <row r="48">
          <cell r="B48" t="str">
            <v>All Experiences - Registrations = zero on 08-14</v>
          </cell>
          <cell r="C48" t="str">
            <v>DE-1801</v>
          </cell>
          <cell r="E48" t="str">
            <v>Done</v>
          </cell>
          <cell r="R48">
            <v>43327.569444444445</v>
          </cell>
          <cell r="S48">
            <v>43333.336805555555</v>
          </cell>
          <cell r="X48" t="str">
            <v>EDW</v>
          </cell>
          <cell r="BM48" t="str">
            <v>Other</v>
          </cell>
        </row>
        <row r="49">
          <cell r="B49" t="str">
            <v>Data Science Airflow Server Dag issues</v>
          </cell>
          <cell r="C49" t="str">
            <v>DE-1803</v>
          </cell>
          <cell r="E49" t="str">
            <v>Done</v>
          </cell>
          <cell r="R49">
            <v>43332.816666666666</v>
          </cell>
          <cell r="S49">
            <v>43332.601388888892</v>
          </cell>
          <cell r="X49" t="str">
            <v>AWS</v>
          </cell>
          <cell r="BM49" t="str">
            <v>Other</v>
          </cell>
        </row>
        <row r="50">
          <cell r="B50" t="str">
            <v>PROD: 2018-08-17: Reconcillation Validation Results between SEGMENTIO and SiteCatalyst [ FAILED ]</v>
          </cell>
          <cell r="C50" t="str">
            <v>DE-1812</v>
          </cell>
          <cell r="E50" t="str">
            <v>In Progress</v>
          </cell>
          <cell r="R50">
            <v>43333.021527777775</v>
          </cell>
          <cell r="S50">
            <v>43332.600694444445</v>
          </cell>
          <cell r="X50" t="str">
            <v>AWS</v>
          </cell>
          <cell r="BM50" t="str">
            <v>Other</v>
          </cell>
        </row>
        <row r="51">
          <cell r="B51" t="str">
            <v>Missing Mapi BD data for 08/07</v>
          </cell>
          <cell r="C51" t="str">
            <v>DE-1813</v>
          </cell>
          <cell r="E51" t="str">
            <v>To Do</v>
          </cell>
          <cell r="R51">
            <v>43332.599305555559</v>
          </cell>
          <cell r="S51">
            <v>43332.599305555559</v>
          </cell>
          <cell r="X51" t="str">
            <v>AWS</v>
          </cell>
          <cell r="BM51" t="str">
            <v>Other</v>
          </cell>
        </row>
        <row r="52">
          <cell r="B52" t="str">
            <v>Mapi BD data is more for the date 2018/08/17 hour 7</v>
          </cell>
          <cell r="C52" t="str">
            <v>DE-1814</v>
          </cell>
          <cell r="E52" t="str">
            <v>Data Quality</v>
          </cell>
          <cell r="R52">
            <v>43331.431250000001</v>
          </cell>
          <cell r="S52">
            <v>43332.597916666666</v>
          </cell>
          <cell r="X52" t="str">
            <v>AWS</v>
          </cell>
          <cell r="BM52" t="str">
            <v>Other</v>
          </cell>
        </row>
        <row r="53">
          <cell r="B53" t="str">
            <v>MAPI Reconciliation data was not available for the date 2018-08-18</v>
          </cell>
          <cell r="C53" t="str">
            <v>DE-1815</v>
          </cell>
          <cell r="E53" t="str">
            <v>Data Quality</v>
          </cell>
          <cell r="R53">
            <v>43331.443055555559</v>
          </cell>
          <cell r="S53">
            <v>43333.634722222225</v>
          </cell>
          <cell r="X53" t="str">
            <v>AWS</v>
          </cell>
          <cell r="BM53" t="str">
            <v>Other</v>
          </cell>
        </row>
        <row r="54">
          <cell r="B54" t="str">
            <v>BDX-Driving Direction iOS drop 76% Start 07-18 MAPI-</v>
          </cell>
          <cell r="C54" t="str">
            <v>DE-1823</v>
          </cell>
          <cell r="E54" t="str">
            <v>Data Quality</v>
          </cell>
          <cell r="R54">
            <v>43332.411111111112</v>
          </cell>
          <cell r="S54">
            <v>43332.413194444445</v>
          </cell>
          <cell r="X54" t="str">
            <v>EDW</v>
          </cell>
          <cell r="BM54" t="str">
            <v>Other</v>
          </cell>
        </row>
        <row r="55">
          <cell r="B55" t="str">
            <v>Foundation Feed - No SRP Imp before 07-26 634325255 (MLS 135475)</v>
          </cell>
          <cell r="C55" t="str">
            <v>DE-1832</v>
          </cell>
          <cell r="E55" t="str">
            <v>Data Quality</v>
          </cell>
          <cell r="R55">
            <v>43333.355555555558</v>
          </cell>
          <cell r="S55">
            <v>43339.5625</v>
          </cell>
          <cell r="X55" t="str">
            <v>AWS</v>
          </cell>
          <cell r="BM55" t="str">
            <v>Other</v>
          </cell>
        </row>
        <row r="56">
          <cell r="B56" t="str">
            <v>Community TFN Call-Desktop Drop 2018-04</v>
          </cell>
          <cell r="C56" t="str">
            <v>DE-1862</v>
          </cell>
          <cell r="E56" t="str">
            <v>Data Quality</v>
          </cell>
          <cell r="R56">
            <v>43340.370833333334</v>
          </cell>
          <cell r="S56">
            <v>43340.430555555555</v>
          </cell>
          <cell r="X56" t="str">
            <v>EDW</v>
          </cell>
        </row>
        <row r="57">
          <cell r="B57" t="str">
            <v>BDX Leads Month Counts MSTR not equal to BDX</v>
          </cell>
          <cell r="C57" t="str">
            <v>DE-1863</v>
          </cell>
          <cell r="E57" t="str">
            <v>Data Quality</v>
          </cell>
          <cell r="R57">
            <v>43340.371527777781</v>
          </cell>
          <cell r="S57">
            <v>43340.689583333333</v>
          </cell>
          <cell r="X57" t="str">
            <v>EDW</v>
          </cell>
        </row>
        <row r="58">
          <cell r="B58" t="str">
            <v>BDX Community Search Drop - Start 01-30</v>
          </cell>
          <cell r="C58" t="str">
            <v>DE-1864</v>
          </cell>
          <cell r="E58" t="str">
            <v>Data Quality</v>
          </cell>
          <cell r="R58">
            <v>43340.373611111114</v>
          </cell>
          <cell r="S58">
            <v>43347.363888888889</v>
          </cell>
          <cell r="X58" t="str">
            <v>EDW</v>
          </cell>
        </row>
        <row r="59">
          <cell r="B59" t="str">
            <v>SegmentIO/ sitecatalyst 12 hour data has difference</v>
          </cell>
          <cell r="C59" t="str">
            <v>DE-1866</v>
          </cell>
          <cell r="E59" t="str">
            <v>Data Quality</v>
          </cell>
          <cell r="R59">
            <v>43340.718055555553</v>
          </cell>
          <cell r="S59">
            <v>43347.363888888889</v>
          </cell>
          <cell r="X59" t="str">
            <v>AWS</v>
          </cell>
        </row>
        <row r="65">
          <cell r="B65" t="str">
            <v>Lead_extract_inc parameter Issue fix</v>
          </cell>
          <cell r="C65" t="str">
            <v>DE-1892</v>
          </cell>
          <cell r="E65" t="str">
            <v>Data Quality</v>
          </cell>
          <cell r="R65">
            <v>43348.222916666666</v>
          </cell>
          <cell r="S65">
            <v>43355.352083333331</v>
          </cell>
          <cell r="X65" t="str">
            <v>EDW</v>
          </cell>
          <cell r="BO65" t="str">
            <v>Leads</v>
          </cell>
        </row>
        <row r="66">
          <cell r="B66" t="str">
            <v>FAR DP Drop Start 08-23</v>
          </cell>
          <cell r="C66" t="str">
            <v>DE-1895</v>
          </cell>
          <cell r="E66" t="str">
            <v>Data Quality</v>
          </cell>
          <cell r="R66">
            <v>43348.368750000001</v>
          </cell>
          <cell r="S66">
            <v>43349.620833333334</v>
          </cell>
          <cell r="X66" t="str">
            <v>AWS</v>
          </cell>
          <cell r="BO66" t="str">
            <v>Other</v>
          </cell>
        </row>
        <row r="67">
          <cell r="B67" t="str">
            <v>ListHub 08-20 file error</v>
          </cell>
          <cell r="C67" t="str">
            <v>DE-1896</v>
          </cell>
          <cell r="E67" t="str">
            <v>Data Quality</v>
          </cell>
          <cell r="R67">
            <v>43348.449305555558</v>
          </cell>
          <cell r="S67">
            <v>43355.352777777778</v>
          </cell>
          <cell r="X67" t="str">
            <v>AWS</v>
          </cell>
          <cell r="BO67" t="str">
            <v>Other</v>
          </cell>
        </row>
        <row r="68">
          <cell r="B68" t="str">
            <v>BDX-Discrepancy between MSTR and BDX feed</v>
          </cell>
          <cell r="C68" t="str">
            <v>DE-1903</v>
          </cell>
          <cell r="E68" t="str">
            <v>Data Quality</v>
          </cell>
          <cell r="R68">
            <v>43349.634027777778</v>
          </cell>
          <cell r="S68">
            <v>43355.353472222225</v>
          </cell>
          <cell r="X68" t="str">
            <v>EDW</v>
          </cell>
          <cell r="BO68" t="str">
            <v>Leads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.move.com/browse/DE-662" TargetMode="External"/><Relationship Id="rId21" Type="http://schemas.openxmlformats.org/officeDocument/2006/relationships/hyperlink" Target="https://jira.move.com/browse/DE-645" TargetMode="External"/><Relationship Id="rId42" Type="http://schemas.openxmlformats.org/officeDocument/2006/relationships/hyperlink" Target="https://jira.move.com/browse/DE-721" TargetMode="External"/><Relationship Id="rId47" Type="http://schemas.openxmlformats.org/officeDocument/2006/relationships/hyperlink" Target="https://jira.move.com/browse/DE-752" TargetMode="External"/><Relationship Id="rId63" Type="http://schemas.openxmlformats.org/officeDocument/2006/relationships/hyperlink" Target="https://jira.move.com/browse/DE-859" TargetMode="External"/><Relationship Id="rId68" Type="http://schemas.openxmlformats.org/officeDocument/2006/relationships/hyperlink" Target="https://jira.move.com/browse/DE-893" TargetMode="External"/><Relationship Id="rId84" Type="http://schemas.openxmlformats.org/officeDocument/2006/relationships/hyperlink" Target="https://jira.move.com/browse/DE-957" TargetMode="External"/><Relationship Id="rId89" Type="http://schemas.openxmlformats.org/officeDocument/2006/relationships/hyperlink" Target="https://jira.move.com/browse/DE-1016" TargetMode="External"/><Relationship Id="rId16" Type="http://schemas.openxmlformats.org/officeDocument/2006/relationships/hyperlink" Target="https://jira.move.com/browse/DE-633" TargetMode="External"/><Relationship Id="rId11" Type="http://schemas.openxmlformats.org/officeDocument/2006/relationships/hyperlink" Target="https://jira.move.com/browse/DE-586" TargetMode="External"/><Relationship Id="rId32" Type="http://schemas.openxmlformats.org/officeDocument/2006/relationships/hyperlink" Target="https://jira.move.com/browse/DE-672" TargetMode="External"/><Relationship Id="rId37" Type="http://schemas.openxmlformats.org/officeDocument/2006/relationships/hyperlink" Target="https://jira.move.com/browse/DE-695" TargetMode="External"/><Relationship Id="rId53" Type="http://schemas.openxmlformats.org/officeDocument/2006/relationships/hyperlink" Target="https://jira.move.com/browse/DE-788" TargetMode="External"/><Relationship Id="rId58" Type="http://schemas.openxmlformats.org/officeDocument/2006/relationships/hyperlink" Target="https://jira.move.com/browse/DE-822" TargetMode="External"/><Relationship Id="rId74" Type="http://schemas.openxmlformats.org/officeDocument/2006/relationships/hyperlink" Target="https://jira.move.com/browse/DE-899" TargetMode="External"/><Relationship Id="rId79" Type="http://schemas.openxmlformats.org/officeDocument/2006/relationships/hyperlink" Target="https://jira.move.com/browse/DE-904" TargetMode="External"/><Relationship Id="rId5" Type="http://schemas.openxmlformats.org/officeDocument/2006/relationships/hyperlink" Target="https://jira.move.com/browse/DE-554" TargetMode="External"/><Relationship Id="rId90" Type="http://schemas.openxmlformats.org/officeDocument/2006/relationships/hyperlink" Target="https://jira.move.com/browse/DE-1018" TargetMode="External"/><Relationship Id="rId95" Type="http://schemas.openxmlformats.org/officeDocument/2006/relationships/hyperlink" Target="https://jira.move.com/browse/DE-1063" TargetMode="External"/><Relationship Id="rId22" Type="http://schemas.openxmlformats.org/officeDocument/2006/relationships/hyperlink" Target="https://jira.move.com/browse/DE-652" TargetMode="External"/><Relationship Id="rId27" Type="http://schemas.openxmlformats.org/officeDocument/2006/relationships/hyperlink" Target="https://jira.move.com/browse/DE-663" TargetMode="External"/><Relationship Id="rId43" Type="http://schemas.openxmlformats.org/officeDocument/2006/relationships/hyperlink" Target="https://jira.move.com/browse/DE-727" TargetMode="External"/><Relationship Id="rId48" Type="http://schemas.openxmlformats.org/officeDocument/2006/relationships/hyperlink" Target="https://jira.move.com/browse/DE-753" TargetMode="External"/><Relationship Id="rId64" Type="http://schemas.openxmlformats.org/officeDocument/2006/relationships/hyperlink" Target="https://jira.move.com/browse/DE-871" TargetMode="External"/><Relationship Id="rId69" Type="http://schemas.openxmlformats.org/officeDocument/2006/relationships/hyperlink" Target="https://jira.move.com/browse/DE-894" TargetMode="External"/><Relationship Id="rId8" Type="http://schemas.openxmlformats.org/officeDocument/2006/relationships/hyperlink" Target="https://jira.move.com/browse/DE-567" TargetMode="External"/><Relationship Id="rId51" Type="http://schemas.openxmlformats.org/officeDocument/2006/relationships/hyperlink" Target="https://jira.move.com/browse/DE-785" TargetMode="External"/><Relationship Id="rId72" Type="http://schemas.openxmlformats.org/officeDocument/2006/relationships/hyperlink" Target="https://jira.move.com/browse/DE-897" TargetMode="External"/><Relationship Id="rId80" Type="http://schemas.openxmlformats.org/officeDocument/2006/relationships/hyperlink" Target="https://jira.move.com/browse/DE-909" TargetMode="External"/><Relationship Id="rId85" Type="http://schemas.openxmlformats.org/officeDocument/2006/relationships/hyperlink" Target="https://jira.move.com/browse/DE-960" TargetMode="External"/><Relationship Id="rId93" Type="http://schemas.openxmlformats.org/officeDocument/2006/relationships/hyperlink" Target="https://jira.move.com/browse/DE-1051" TargetMode="External"/><Relationship Id="rId3" Type="http://schemas.openxmlformats.org/officeDocument/2006/relationships/hyperlink" Target="https://jira.move.com/browse/DE-549" TargetMode="External"/><Relationship Id="rId12" Type="http://schemas.openxmlformats.org/officeDocument/2006/relationships/hyperlink" Target="https://jira.move.com/browse/DE-590" TargetMode="External"/><Relationship Id="rId17" Type="http://schemas.openxmlformats.org/officeDocument/2006/relationships/hyperlink" Target="https://jira.move.com/browse/DE-635" TargetMode="External"/><Relationship Id="rId25" Type="http://schemas.openxmlformats.org/officeDocument/2006/relationships/hyperlink" Target="https://jira.move.com/browse/DE-659" TargetMode="External"/><Relationship Id="rId33" Type="http://schemas.openxmlformats.org/officeDocument/2006/relationships/hyperlink" Target="https://jira.move.com/browse/DE-673" TargetMode="External"/><Relationship Id="rId38" Type="http://schemas.openxmlformats.org/officeDocument/2006/relationships/hyperlink" Target="https://jira.move.com/browse/DE-697" TargetMode="External"/><Relationship Id="rId46" Type="http://schemas.openxmlformats.org/officeDocument/2006/relationships/hyperlink" Target="https://jira.move.com/browse/DE-744" TargetMode="External"/><Relationship Id="rId59" Type="http://schemas.openxmlformats.org/officeDocument/2006/relationships/hyperlink" Target="https://jira.move.com/browse/DE-824" TargetMode="External"/><Relationship Id="rId67" Type="http://schemas.openxmlformats.org/officeDocument/2006/relationships/hyperlink" Target="https://jira.move.com/browse/DE-892" TargetMode="External"/><Relationship Id="rId20" Type="http://schemas.openxmlformats.org/officeDocument/2006/relationships/hyperlink" Target="https://jira.move.com/browse/DE-641" TargetMode="External"/><Relationship Id="rId41" Type="http://schemas.openxmlformats.org/officeDocument/2006/relationships/hyperlink" Target="https://jira.move.com/browse/DE-716" TargetMode="External"/><Relationship Id="rId54" Type="http://schemas.openxmlformats.org/officeDocument/2006/relationships/hyperlink" Target="https://jira.move.com/browse/DE-791" TargetMode="External"/><Relationship Id="rId62" Type="http://schemas.openxmlformats.org/officeDocument/2006/relationships/hyperlink" Target="https://jira.move.com/browse/DE-858" TargetMode="External"/><Relationship Id="rId70" Type="http://schemas.openxmlformats.org/officeDocument/2006/relationships/hyperlink" Target="https://jira.move.com/browse/DE-895" TargetMode="External"/><Relationship Id="rId75" Type="http://schemas.openxmlformats.org/officeDocument/2006/relationships/hyperlink" Target="https://jira.move.com/browse/DE-900" TargetMode="External"/><Relationship Id="rId83" Type="http://schemas.openxmlformats.org/officeDocument/2006/relationships/hyperlink" Target="https://jira.move.com/browse/DE-944" TargetMode="External"/><Relationship Id="rId88" Type="http://schemas.openxmlformats.org/officeDocument/2006/relationships/hyperlink" Target="https://jira.move.com/browse/DE-1007" TargetMode="External"/><Relationship Id="rId91" Type="http://schemas.openxmlformats.org/officeDocument/2006/relationships/hyperlink" Target="https://jira.move.com/browse/DE-1023" TargetMode="External"/><Relationship Id="rId1" Type="http://schemas.openxmlformats.org/officeDocument/2006/relationships/hyperlink" Target="https://jira.move.com/browse/DE-520" TargetMode="External"/><Relationship Id="rId6" Type="http://schemas.openxmlformats.org/officeDocument/2006/relationships/hyperlink" Target="https://jira.move.com/browse/DE-556" TargetMode="External"/><Relationship Id="rId15" Type="http://schemas.openxmlformats.org/officeDocument/2006/relationships/hyperlink" Target="https://jira.move.com/browse/DE-628" TargetMode="External"/><Relationship Id="rId23" Type="http://schemas.openxmlformats.org/officeDocument/2006/relationships/hyperlink" Target="https://jira.move.com/browse/DE-655" TargetMode="External"/><Relationship Id="rId28" Type="http://schemas.openxmlformats.org/officeDocument/2006/relationships/hyperlink" Target="https://jira.move.com/browse/DE-664" TargetMode="External"/><Relationship Id="rId36" Type="http://schemas.openxmlformats.org/officeDocument/2006/relationships/hyperlink" Target="https://jira.move.com/browse/DE-694" TargetMode="External"/><Relationship Id="rId49" Type="http://schemas.openxmlformats.org/officeDocument/2006/relationships/hyperlink" Target="https://jira.move.com/browse/DE-754" TargetMode="External"/><Relationship Id="rId57" Type="http://schemas.openxmlformats.org/officeDocument/2006/relationships/hyperlink" Target="https://jira.move.com/browse/DE-807" TargetMode="External"/><Relationship Id="rId10" Type="http://schemas.openxmlformats.org/officeDocument/2006/relationships/hyperlink" Target="https://jira.move.com/browse/DE-580" TargetMode="External"/><Relationship Id="rId31" Type="http://schemas.openxmlformats.org/officeDocument/2006/relationships/hyperlink" Target="https://jira.move.com/browse/DE-671" TargetMode="External"/><Relationship Id="rId44" Type="http://schemas.openxmlformats.org/officeDocument/2006/relationships/hyperlink" Target="https://jira.move.com/browse/DE-728" TargetMode="External"/><Relationship Id="rId52" Type="http://schemas.openxmlformats.org/officeDocument/2006/relationships/hyperlink" Target="https://jira.move.com/browse/DE-786" TargetMode="External"/><Relationship Id="rId60" Type="http://schemas.openxmlformats.org/officeDocument/2006/relationships/hyperlink" Target="https://jira.move.com/browse/DE-829" TargetMode="External"/><Relationship Id="rId65" Type="http://schemas.openxmlformats.org/officeDocument/2006/relationships/hyperlink" Target="https://jira.move.com/browse/DE-875" TargetMode="External"/><Relationship Id="rId73" Type="http://schemas.openxmlformats.org/officeDocument/2006/relationships/hyperlink" Target="https://jira.move.com/browse/DE-898" TargetMode="External"/><Relationship Id="rId78" Type="http://schemas.openxmlformats.org/officeDocument/2006/relationships/hyperlink" Target="https://jira.move.com/browse/DE-903" TargetMode="External"/><Relationship Id="rId81" Type="http://schemas.openxmlformats.org/officeDocument/2006/relationships/hyperlink" Target="https://jira.move.com/browse/DE-911" TargetMode="External"/><Relationship Id="rId86" Type="http://schemas.openxmlformats.org/officeDocument/2006/relationships/hyperlink" Target="https://jira.move.com/browse/DE-963" TargetMode="External"/><Relationship Id="rId94" Type="http://schemas.openxmlformats.org/officeDocument/2006/relationships/hyperlink" Target="https://jira.move.com/browse/DE-1062" TargetMode="External"/><Relationship Id="rId4" Type="http://schemas.openxmlformats.org/officeDocument/2006/relationships/hyperlink" Target="https://jira.move.com/browse/DE-553" TargetMode="External"/><Relationship Id="rId9" Type="http://schemas.openxmlformats.org/officeDocument/2006/relationships/hyperlink" Target="https://jira.move.com/browse/DE-571" TargetMode="External"/><Relationship Id="rId13" Type="http://schemas.openxmlformats.org/officeDocument/2006/relationships/hyperlink" Target="https://jira.move.com/browse/DE-592" TargetMode="External"/><Relationship Id="rId18" Type="http://schemas.openxmlformats.org/officeDocument/2006/relationships/hyperlink" Target="https://jira.move.com/browse/DE-638" TargetMode="External"/><Relationship Id="rId39" Type="http://schemas.openxmlformats.org/officeDocument/2006/relationships/hyperlink" Target="https://jira.move.com/browse/DE-713" TargetMode="External"/><Relationship Id="rId34" Type="http://schemas.openxmlformats.org/officeDocument/2006/relationships/hyperlink" Target="https://jira.move.com/browse/DE-692" TargetMode="External"/><Relationship Id="rId50" Type="http://schemas.openxmlformats.org/officeDocument/2006/relationships/hyperlink" Target="https://jira.move.com/browse/DE-758" TargetMode="External"/><Relationship Id="rId55" Type="http://schemas.openxmlformats.org/officeDocument/2006/relationships/hyperlink" Target="https://jira.move.com/browse/DE-796" TargetMode="External"/><Relationship Id="rId76" Type="http://schemas.openxmlformats.org/officeDocument/2006/relationships/hyperlink" Target="https://jira.move.com/browse/DE-901" TargetMode="External"/><Relationship Id="rId7" Type="http://schemas.openxmlformats.org/officeDocument/2006/relationships/hyperlink" Target="https://jira.move.com/browse/DE-560" TargetMode="External"/><Relationship Id="rId71" Type="http://schemas.openxmlformats.org/officeDocument/2006/relationships/hyperlink" Target="https://jira.move.com/browse/DE-896" TargetMode="External"/><Relationship Id="rId92" Type="http://schemas.openxmlformats.org/officeDocument/2006/relationships/hyperlink" Target="https://jira.move.com/browse/DE-1036" TargetMode="External"/><Relationship Id="rId2" Type="http://schemas.openxmlformats.org/officeDocument/2006/relationships/hyperlink" Target="https://jira.move.com/browse/DE-536" TargetMode="External"/><Relationship Id="rId29" Type="http://schemas.openxmlformats.org/officeDocument/2006/relationships/hyperlink" Target="https://jira.move.com/browse/DE-667" TargetMode="External"/><Relationship Id="rId24" Type="http://schemas.openxmlformats.org/officeDocument/2006/relationships/hyperlink" Target="https://jira.move.com/browse/DE-657" TargetMode="External"/><Relationship Id="rId40" Type="http://schemas.openxmlformats.org/officeDocument/2006/relationships/hyperlink" Target="https://jira.move.com/browse/DE-714" TargetMode="External"/><Relationship Id="rId45" Type="http://schemas.openxmlformats.org/officeDocument/2006/relationships/hyperlink" Target="https://jira.move.com/browse/DE-740" TargetMode="External"/><Relationship Id="rId66" Type="http://schemas.openxmlformats.org/officeDocument/2006/relationships/hyperlink" Target="https://jira.move.com/browse/DE-876" TargetMode="External"/><Relationship Id="rId87" Type="http://schemas.openxmlformats.org/officeDocument/2006/relationships/hyperlink" Target="https://jira.move.com/browse/DE-984" TargetMode="External"/><Relationship Id="rId61" Type="http://schemas.openxmlformats.org/officeDocument/2006/relationships/hyperlink" Target="https://jira.move.com/browse/DE-835" TargetMode="External"/><Relationship Id="rId82" Type="http://schemas.openxmlformats.org/officeDocument/2006/relationships/hyperlink" Target="https://jira.move.com/browse/DE-932" TargetMode="External"/><Relationship Id="rId19" Type="http://schemas.openxmlformats.org/officeDocument/2006/relationships/hyperlink" Target="https://jira.move.com/browse/DE-640" TargetMode="External"/><Relationship Id="rId14" Type="http://schemas.openxmlformats.org/officeDocument/2006/relationships/hyperlink" Target="https://jira.move.com/browse/DE-596" TargetMode="External"/><Relationship Id="rId30" Type="http://schemas.openxmlformats.org/officeDocument/2006/relationships/hyperlink" Target="https://jira.move.com/browse/DE-669" TargetMode="External"/><Relationship Id="rId35" Type="http://schemas.openxmlformats.org/officeDocument/2006/relationships/hyperlink" Target="https://jira.move.com/browse/DE-693" TargetMode="External"/><Relationship Id="rId56" Type="http://schemas.openxmlformats.org/officeDocument/2006/relationships/hyperlink" Target="https://jira.move.com/browse/DE-797" TargetMode="External"/><Relationship Id="rId77" Type="http://schemas.openxmlformats.org/officeDocument/2006/relationships/hyperlink" Target="https://jira.move.com/browse/DE-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M23" sqref="M23"/>
    </sheetView>
  </sheetViews>
  <sheetFormatPr defaultRowHeight="15" x14ac:dyDescent="0.25"/>
  <cols>
    <col min="1" max="1" width="12.7109375" style="30" bestFit="1" customWidth="1"/>
    <col min="2" max="2" width="8.42578125" style="30" bestFit="1" customWidth="1"/>
    <col min="3" max="3" width="6.42578125" style="30" bestFit="1" customWidth="1"/>
    <col min="4" max="4" width="6.7109375" style="30" bestFit="1" customWidth="1"/>
    <col min="5" max="5" width="11.85546875" style="30" bestFit="1" customWidth="1"/>
    <col min="7" max="7" width="6" style="30" bestFit="1" customWidth="1"/>
    <col min="8" max="8" width="12.5703125" style="30" bestFit="1" customWidth="1"/>
    <col min="9" max="10" width="9" style="30" bestFit="1" customWidth="1"/>
  </cols>
  <sheetData>
    <row r="1" spans="1:10" ht="31.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</row>
    <row r="2" spans="1:10" ht="15.75" customHeight="1" x14ac:dyDescent="0.25">
      <c r="A2" s="37" t="s">
        <v>10</v>
      </c>
      <c r="B2" s="29" t="s">
        <v>11</v>
      </c>
      <c r="C2">
        <v>1</v>
      </c>
      <c r="D2">
        <v>6</v>
      </c>
      <c r="G2">
        <v>7</v>
      </c>
      <c r="H2" s="37">
        <v>9</v>
      </c>
      <c r="I2" s="37">
        <v>1</v>
      </c>
      <c r="J2" s="37">
        <v>8</v>
      </c>
    </row>
    <row r="3" spans="1:10" ht="15.75" customHeight="1" x14ac:dyDescent="0.25">
      <c r="A3" s="38"/>
      <c r="B3" s="29" t="s">
        <v>12</v>
      </c>
      <c r="D3">
        <v>1</v>
      </c>
      <c r="E3">
        <v>1</v>
      </c>
      <c r="G3">
        <v>2</v>
      </c>
      <c r="H3" s="38"/>
      <c r="I3" s="38"/>
      <c r="J3" s="38"/>
    </row>
    <row r="4" spans="1:10" ht="15.75" customHeight="1" x14ac:dyDescent="0.25">
      <c r="A4" s="37" t="s">
        <v>13</v>
      </c>
      <c r="B4" s="29" t="s">
        <v>11</v>
      </c>
      <c r="C4">
        <v>2</v>
      </c>
      <c r="D4">
        <v>7</v>
      </c>
      <c r="E4">
        <v>2</v>
      </c>
      <c r="F4">
        <v>0</v>
      </c>
      <c r="G4">
        <v>11</v>
      </c>
      <c r="H4" s="37">
        <v>20</v>
      </c>
      <c r="I4" s="37">
        <v>3</v>
      </c>
      <c r="J4" s="37">
        <v>17</v>
      </c>
    </row>
    <row r="5" spans="1:10" ht="15.75" customHeight="1" x14ac:dyDescent="0.25">
      <c r="A5" s="38"/>
      <c r="B5" s="29" t="s">
        <v>12</v>
      </c>
      <c r="C5">
        <v>5</v>
      </c>
      <c r="D5">
        <v>4</v>
      </c>
      <c r="G5">
        <v>9</v>
      </c>
      <c r="H5" s="38"/>
      <c r="I5" s="38"/>
      <c r="J5" s="38"/>
    </row>
    <row r="6" spans="1:10" ht="15.75" customHeight="1" x14ac:dyDescent="0.25">
      <c r="A6" s="37" t="s">
        <v>14</v>
      </c>
      <c r="B6" s="29" t="s">
        <v>11</v>
      </c>
      <c r="C6">
        <v>4</v>
      </c>
      <c r="D6">
        <v>7</v>
      </c>
      <c r="E6">
        <v>3</v>
      </c>
      <c r="F6">
        <v>2</v>
      </c>
      <c r="G6">
        <v>16</v>
      </c>
      <c r="H6" s="37">
        <v>21</v>
      </c>
      <c r="I6" s="37">
        <v>5</v>
      </c>
      <c r="J6" s="37">
        <v>16</v>
      </c>
    </row>
    <row r="7" spans="1:10" ht="15.75" customHeight="1" x14ac:dyDescent="0.25">
      <c r="A7" s="38"/>
      <c r="B7" s="29" t="s">
        <v>12</v>
      </c>
      <c r="C7">
        <v>1</v>
      </c>
      <c r="D7">
        <v>3</v>
      </c>
      <c r="E7">
        <v>1</v>
      </c>
      <c r="F7">
        <v>0</v>
      </c>
      <c r="G7">
        <v>5</v>
      </c>
      <c r="H7" s="38"/>
      <c r="I7" s="38"/>
      <c r="J7" s="38"/>
    </row>
    <row r="8" spans="1:10" ht="15.75" customHeight="1" x14ac:dyDescent="0.25">
      <c r="A8" s="37" t="s">
        <v>15</v>
      </c>
      <c r="B8" s="29" t="s">
        <v>11</v>
      </c>
      <c r="C8">
        <v>1</v>
      </c>
      <c r="D8">
        <v>19</v>
      </c>
      <c r="E8">
        <v>3</v>
      </c>
      <c r="F8">
        <v>0</v>
      </c>
      <c r="G8">
        <v>23</v>
      </c>
      <c r="H8" s="37">
        <v>24</v>
      </c>
      <c r="I8" s="37">
        <v>4</v>
      </c>
      <c r="J8" s="37">
        <v>20</v>
      </c>
    </row>
    <row r="9" spans="1:10" ht="15.75" customHeight="1" x14ac:dyDescent="0.25">
      <c r="A9" s="38"/>
      <c r="B9" s="29" t="s">
        <v>12</v>
      </c>
      <c r="C9">
        <v>0</v>
      </c>
      <c r="D9">
        <v>0</v>
      </c>
      <c r="E9">
        <v>1</v>
      </c>
      <c r="F9">
        <v>0</v>
      </c>
      <c r="G9">
        <v>1</v>
      </c>
      <c r="H9" s="38"/>
      <c r="I9" s="38"/>
      <c r="J9" s="38"/>
    </row>
    <row r="10" spans="1:10" ht="15.75" customHeight="1" x14ac:dyDescent="0.25">
      <c r="A10" s="37" t="s">
        <v>16</v>
      </c>
      <c r="B10" s="29" t="s">
        <v>11</v>
      </c>
      <c r="C10">
        <v>1</v>
      </c>
      <c r="D10">
        <v>15</v>
      </c>
      <c r="E10">
        <v>3</v>
      </c>
      <c r="F10">
        <v>0</v>
      </c>
      <c r="G10">
        <v>19</v>
      </c>
      <c r="H10" s="37">
        <v>28</v>
      </c>
      <c r="I10" s="37">
        <v>13</v>
      </c>
      <c r="J10" s="37">
        <v>15</v>
      </c>
    </row>
    <row r="11" spans="1:10" ht="15.75" customHeight="1" x14ac:dyDescent="0.25">
      <c r="A11" s="38"/>
      <c r="B11" s="29" t="s">
        <v>12</v>
      </c>
      <c r="C11">
        <v>0</v>
      </c>
      <c r="D11">
        <v>8</v>
      </c>
      <c r="E11">
        <v>1</v>
      </c>
      <c r="F11">
        <v>0</v>
      </c>
      <c r="G11">
        <v>9</v>
      </c>
      <c r="H11" s="38"/>
      <c r="I11" s="38"/>
      <c r="J11" s="38"/>
    </row>
    <row r="12" spans="1:10" ht="15.75" customHeight="1" x14ac:dyDescent="0.25">
      <c r="A12" s="37" t="s">
        <v>17</v>
      </c>
      <c r="B12" s="29" t="s">
        <v>11</v>
      </c>
      <c r="C12">
        <v>2</v>
      </c>
      <c r="D12">
        <v>0</v>
      </c>
      <c r="E12">
        <v>0</v>
      </c>
      <c r="F12">
        <v>0</v>
      </c>
      <c r="G12">
        <v>2</v>
      </c>
      <c r="H12" s="37">
        <v>4</v>
      </c>
      <c r="I12" s="37">
        <v>15</v>
      </c>
      <c r="J12" s="37">
        <v>4</v>
      </c>
    </row>
    <row r="13" spans="1:10" ht="15.75" customHeight="1" x14ac:dyDescent="0.25">
      <c r="A13" s="38"/>
      <c r="B13" s="29" t="s">
        <v>12</v>
      </c>
      <c r="C13">
        <v>0</v>
      </c>
      <c r="D13">
        <v>2</v>
      </c>
      <c r="E13">
        <v>0</v>
      </c>
      <c r="F13">
        <v>0</v>
      </c>
      <c r="G13">
        <v>2</v>
      </c>
      <c r="H13" s="38"/>
      <c r="I13" s="38"/>
      <c r="J13" s="38"/>
    </row>
    <row r="14" spans="1:10" x14ac:dyDescent="0.25">
      <c r="A14" s="37" t="s">
        <v>18</v>
      </c>
      <c r="B14" s="29" t="s">
        <v>11</v>
      </c>
      <c r="C14">
        <v>0</v>
      </c>
      <c r="D14">
        <v>2</v>
      </c>
      <c r="E14">
        <v>0</v>
      </c>
      <c r="F14">
        <v>0</v>
      </c>
      <c r="G14">
        <v>2</v>
      </c>
      <c r="H14" s="37">
        <v>2</v>
      </c>
      <c r="I14" s="37">
        <v>2</v>
      </c>
      <c r="J14" s="37">
        <v>0</v>
      </c>
    </row>
    <row r="15" spans="1:10" x14ac:dyDescent="0.25">
      <c r="A15" s="38"/>
      <c r="B15" s="29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 s="38"/>
      <c r="I15" s="38"/>
      <c r="J15" s="38"/>
    </row>
  </sheetData>
  <mergeCells count="28">
    <mergeCell ref="A14:A15"/>
    <mergeCell ref="H14:H15"/>
    <mergeCell ref="I14:I15"/>
    <mergeCell ref="J14:J15"/>
    <mergeCell ref="A6:A7"/>
    <mergeCell ref="H6:H7"/>
    <mergeCell ref="I6:I7"/>
    <mergeCell ref="J6:J7"/>
    <mergeCell ref="A10:A11"/>
    <mergeCell ref="H10:H11"/>
    <mergeCell ref="I10:I11"/>
    <mergeCell ref="J10:J11"/>
    <mergeCell ref="A8:A9"/>
    <mergeCell ref="H8:H9"/>
    <mergeCell ref="I8:I9"/>
    <mergeCell ref="J8:J9"/>
    <mergeCell ref="A12:A13"/>
    <mergeCell ref="H12:H13"/>
    <mergeCell ref="I12:I13"/>
    <mergeCell ref="J12:J13"/>
    <mergeCell ref="A2:A3"/>
    <mergeCell ref="H2:H3"/>
    <mergeCell ref="I2:I3"/>
    <mergeCell ref="J2:J3"/>
    <mergeCell ref="A4:A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5" sqref="D25"/>
    </sheetView>
  </sheetViews>
  <sheetFormatPr defaultRowHeight="15" x14ac:dyDescent="0.25"/>
  <cols>
    <col min="1" max="1" width="14.140625" style="30" customWidth="1"/>
    <col min="2" max="2" width="12.5703125" style="30" customWidth="1"/>
    <col min="4" max="4" width="11.42578125" style="30" customWidth="1"/>
    <col min="5" max="5" width="14.7109375" style="30" customWidth="1"/>
    <col min="7" max="7" width="12.5703125" style="30" bestFit="1" customWidth="1"/>
  </cols>
  <sheetData>
    <row r="1" spans="1:7" ht="15.75" customHeight="1" x14ac:dyDescent="0.25">
      <c r="A1" s="39" t="s">
        <v>19</v>
      </c>
      <c r="B1" s="38"/>
      <c r="C1" s="38"/>
      <c r="D1" s="38"/>
      <c r="E1" s="38"/>
      <c r="F1" s="38"/>
      <c r="G1" s="38"/>
    </row>
    <row r="2" spans="1:7" ht="15.75" customHeight="1" thickBot="1" x14ac:dyDescent="0.3">
      <c r="A2" s="38"/>
      <c r="B2" s="38"/>
      <c r="C2" s="38"/>
      <c r="D2" s="38"/>
      <c r="E2" s="38"/>
      <c r="F2" s="38"/>
      <c r="G2" s="38"/>
    </row>
    <row r="3" spans="1:7" ht="15.75" customHeight="1" x14ac:dyDescent="0.25">
      <c r="A3" s="1" t="s">
        <v>0</v>
      </c>
      <c r="B3" s="2" t="s">
        <v>20</v>
      </c>
      <c r="C3" s="1" t="s">
        <v>2</v>
      </c>
      <c r="D3" s="1" t="s">
        <v>3</v>
      </c>
      <c r="E3" s="1" t="s">
        <v>4</v>
      </c>
      <c r="F3" s="3" t="s">
        <v>5</v>
      </c>
      <c r="G3" s="5" t="s">
        <v>7</v>
      </c>
    </row>
    <row r="4" spans="1:7" x14ac:dyDescent="0.25">
      <c r="A4" t="s">
        <v>18</v>
      </c>
      <c r="B4" t="s">
        <v>21</v>
      </c>
      <c r="C4">
        <v>0</v>
      </c>
      <c r="D4">
        <v>1</v>
      </c>
      <c r="E4">
        <v>0</v>
      </c>
      <c r="F4">
        <v>0</v>
      </c>
      <c r="G4">
        <v>1</v>
      </c>
    </row>
    <row r="5" spans="1:7" x14ac:dyDescent="0.25">
      <c r="A5" t="s">
        <v>18</v>
      </c>
      <c r="B5" t="s">
        <v>21</v>
      </c>
      <c r="C5">
        <v>0</v>
      </c>
      <c r="D5">
        <v>1</v>
      </c>
      <c r="E5">
        <v>0</v>
      </c>
      <c r="F5">
        <v>0</v>
      </c>
      <c r="G5">
        <v>1</v>
      </c>
    </row>
  </sheetData>
  <mergeCells count="1"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"/>
  <sheetViews>
    <sheetView topLeftCell="A252" workbookViewId="0">
      <selection activeCell="D278" sqref="D278"/>
    </sheetView>
  </sheetViews>
  <sheetFormatPr defaultRowHeight="15" x14ac:dyDescent="0.25"/>
  <cols>
    <col min="1" max="1" width="14.7109375" style="30" customWidth="1"/>
    <col min="2" max="3" width="11.140625" style="30" bestFit="1" customWidth="1"/>
    <col min="4" max="4" width="48.5703125" style="30" customWidth="1"/>
    <col min="5" max="5" width="14.5703125" style="30" bestFit="1" customWidth="1"/>
    <col min="6" max="6" width="21.85546875" style="30" bestFit="1" customWidth="1"/>
    <col min="7" max="8" width="21.85546875" style="30" customWidth="1"/>
    <col min="9" max="9" width="13.28515625" style="30" bestFit="1" customWidth="1"/>
    <col min="10" max="10" width="27.42578125" style="30" bestFit="1" customWidth="1"/>
  </cols>
  <sheetData>
    <row r="1" spans="1:15" ht="20.25" customHeight="1" x14ac:dyDescent="0.3">
      <c r="A1" s="8"/>
      <c r="B1" s="9" t="s">
        <v>22</v>
      </c>
      <c r="C1" s="9"/>
      <c r="D1" s="8"/>
      <c r="E1" s="10">
        <f>SUBTOTAL(2,J2:J163)</f>
        <v>151</v>
      </c>
      <c r="F1" s="11"/>
      <c r="G1" s="11"/>
      <c r="H1" s="11"/>
      <c r="I1" s="12"/>
      <c r="J1" s="8"/>
    </row>
    <row r="2" spans="1:15" ht="47.25" customHeight="1" x14ac:dyDescent="0.25">
      <c r="A2" s="8"/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O2" t="s">
        <v>32</v>
      </c>
    </row>
    <row r="3" spans="1:15" ht="255" customHeight="1" x14ac:dyDescent="0.25">
      <c r="A3" s="8"/>
      <c r="B3" s="14" t="s">
        <v>33</v>
      </c>
      <c r="C3" s="14"/>
      <c r="D3" s="15" t="s">
        <v>34</v>
      </c>
      <c r="E3" s="15" t="s">
        <v>5</v>
      </c>
      <c r="F3" s="16" t="s">
        <v>35</v>
      </c>
      <c r="G3" t="s">
        <v>36</v>
      </c>
      <c r="H3" t="s">
        <v>37</v>
      </c>
      <c r="I3" s="17">
        <v>42888.363888888889</v>
      </c>
      <c r="J3" s="17">
        <v>43038.679861111108</v>
      </c>
      <c r="M3" s="13"/>
      <c r="N3" s="13"/>
    </row>
    <row r="4" spans="1:15" ht="75" customHeight="1" x14ac:dyDescent="0.25">
      <c r="A4" s="8"/>
      <c r="B4" s="14" t="s">
        <v>38</v>
      </c>
      <c r="C4" s="14"/>
      <c r="D4" s="15" t="s">
        <v>39</v>
      </c>
      <c r="E4" s="15" t="s">
        <v>3</v>
      </c>
      <c r="F4" s="16" t="s">
        <v>35</v>
      </c>
      <c r="G4" t="s">
        <v>40</v>
      </c>
      <c r="H4" t="s">
        <v>37</v>
      </c>
      <c r="I4" s="17">
        <v>42894.443055555559</v>
      </c>
      <c r="J4" s="17">
        <v>43038.67083333333</v>
      </c>
    </row>
    <row r="5" spans="1:15" ht="210" customHeight="1" x14ac:dyDescent="0.25">
      <c r="A5" s="8"/>
      <c r="B5" s="14" t="s">
        <v>41</v>
      </c>
      <c r="C5" s="14"/>
      <c r="D5" s="15" t="s">
        <v>42</v>
      </c>
      <c r="E5" s="15" t="s">
        <v>3</v>
      </c>
      <c r="F5" s="16" t="s">
        <v>35</v>
      </c>
      <c r="G5" t="s">
        <v>40</v>
      </c>
      <c r="H5" t="s">
        <v>37</v>
      </c>
      <c r="I5" s="17">
        <v>42895.397222222222</v>
      </c>
      <c r="J5" s="17">
        <v>43038.670138888891</v>
      </c>
    </row>
    <row r="6" spans="1:15" ht="390" customHeight="1" x14ac:dyDescent="0.25">
      <c r="A6" s="8"/>
      <c r="B6" s="14" t="s">
        <v>43</v>
      </c>
      <c r="C6" s="14"/>
      <c r="D6" s="15" t="s">
        <v>44</v>
      </c>
      <c r="E6" s="15" t="s">
        <v>2</v>
      </c>
      <c r="F6" s="16" t="s">
        <v>35</v>
      </c>
      <c r="G6" t="s">
        <v>40</v>
      </c>
      <c r="H6" t="s">
        <v>37</v>
      </c>
      <c r="I6" s="17">
        <v>42898.51666666667</v>
      </c>
      <c r="J6" s="17">
        <v>43038.643055555571</v>
      </c>
    </row>
    <row r="7" spans="1:15" ht="225" customHeight="1" x14ac:dyDescent="0.25">
      <c r="A7" s="8"/>
      <c r="B7" s="14" t="s">
        <v>45</v>
      </c>
      <c r="C7" s="14"/>
      <c r="D7" s="15" t="s">
        <v>46</v>
      </c>
      <c r="E7" s="15" t="s">
        <v>3</v>
      </c>
      <c r="F7" s="16" t="s">
        <v>35</v>
      </c>
      <c r="G7" t="s">
        <v>40</v>
      </c>
      <c r="H7" t="s">
        <v>37</v>
      </c>
      <c r="I7" s="17">
        <v>42898.570833333331</v>
      </c>
      <c r="J7" s="17">
        <v>43038.668055555558</v>
      </c>
    </row>
    <row r="8" spans="1:15" ht="150" customHeight="1" x14ac:dyDescent="0.25">
      <c r="A8" s="8"/>
      <c r="B8" s="14" t="s">
        <v>47</v>
      </c>
      <c r="C8" s="14"/>
      <c r="D8" s="15" t="s">
        <v>48</v>
      </c>
      <c r="E8" s="15" t="s">
        <v>3</v>
      </c>
      <c r="F8" s="16" t="s">
        <v>35</v>
      </c>
      <c r="G8" t="s">
        <v>40</v>
      </c>
      <c r="H8" t="s">
        <v>37</v>
      </c>
      <c r="I8" s="17">
        <v>42898.729166666657</v>
      </c>
      <c r="J8" s="17">
        <v>43038.637499999997</v>
      </c>
    </row>
    <row r="9" spans="1:15" ht="165" customHeight="1" x14ac:dyDescent="0.25">
      <c r="A9" s="8"/>
      <c r="B9" s="14" t="s">
        <v>49</v>
      </c>
      <c r="C9" s="14"/>
      <c r="D9" s="15" t="s">
        <v>50</v>
      </c>
      <c r="E9" s="15" t="s">
        <v>3</v>
      </c>
      <c r="F9" s="16" t="s">
        <v>35</v>
      </c>
      <c r="G9" t="s">
        <v>40</v>
      </c>
      <c r="H9" t="s">
        <v>37</v>
      </c>
      <c r="I9" s="17">
        <v>42900.43472222222</v>
      </c>
      <c r="J9" s="17">
        <v>43038.634722222218</v>
      </c>
    </row>
    <row r="10" spans="1:15" ht="135" customHeight="1" x14ac:dyDescent="0.25">
      <c r="A10" s="8"/>
      <c r="B10" s="14" t="s">
        <v>51</v>
      </c>
      <c r="C10" s="14"/>
      <c r="D10" s="15" t="s">
        <v>52</v>
      </c>
      <c r="E10" s="15" t="s">
        <v>3</v>
      </c>
      <c r="F10" s="16" t="s">
        <v>35</v>
      </c>
      <c r="G10" t="s">
        <v>40</v>
      </c>
      <c r="H10" t="s">
        <v>37</v>
      </c>
      <c r="I10" s="17">
        <v>42901.625</v>
      </c>
      <c r="J10" s="17">
        <v>43038.62916666668</v>
      </c>
    </row>
    <row r="11" spans="1:15" ht="120" customHeight="1" x14ac:dyDescent="0.25">
      <c r="A11" s="8"/>
      <c r="B11" s="14" t="s">
        <v>53</v>
      </c>
      <c r="C11" s="14"/>
      <c r="D11" s="15" t="s">
        <v>54</v>
      </c>
      <c r="E11" s="15" t="s">
        <v>3</v>
      </c>
      <c r="F11" s="16" t="s">
        <v>35</v>
      </c>
      <c r="G11" t="s">
        <v>40</v>
      </c>
      <c r="H11" t="s">
        <v>37</v>
      </c>
      <c r="I11" s="17">
        <v>42908.515972222223</v>
      </c>
      <c r="J11" s="17">
        <v>43038.681944444441</v>
      </c>
    </row>
    <row r="12" spans="1:15" ht="225" customHeight="1" x14ac:dyDescent="0.25">
      <c r="A12" s="8"/>
      <c r="B12" s="14" t="s">
        <v>55</v>
      </c>
      <c r="C12" s="14"/>
      <c r="D12" s="15" t="s">
        <v>56</v>
      </c>
      <c r="E12" s="15" t="s">
        <v>3</v>
      </c>
      <c r="F12" s="16" t="s">
        <v>35</v>
      </c>
      <c r="G12" t="s">
        <v>40</v>
      </c>
      <c r="H12" t="s">
        <v>37</v>
      </c>
      <c r="I12" s="17">
        <v>42908.638888888891</v>
      </c>
      <c r="J12" s="17">
        <v>43038.62083333332</v>
      </c>
    </row>
    <row r="13" spans="1:15" ht="105" customHeight="1" x14ac:dyDescent="0.25">
      <c r="A13" s="8"/>
      <c r="B13" s="14" t="s">
        <v>57</v>
      </c>
      <c r="C13" s="14"/>
      <c r="D13" s="15" t="s">
        <v>58</v>
      </c>
      <c r="E13" s="15" t="s">
        <v>3</v>
      </c>
      <c r="F13" s="16" t="s">
        <v>35</v>
      </c>
      <c r="G13" t="s">
        <v>40</v>
      </c>
      <c r="H13" t="s">
        <v>37</v>
      </c>
      <c r="I13" s="17">
        <v>42909.334027777782</v>
      </c>
      <c r="J13" s="17">
        <v>43038.619444444441</v>
      </c>
    </row>
    <row r="14" spans="1:15" ht="270" customHeight="1" x14ac:dyDescent="0.25">
      <c r="A14" s="8"/>
      <c r="B14" s="14" t="s">
        <v>59</v>
      </c>
      <c r="C14" s="14"/>
      <c r="D14" s="15" t="s">
        <v>60</v>
      </c>
      <c r="E14" s="15" t="s">
        <v>3</v>
      </c>
      <c r="F14" s="16" t="s">
        <v>35</v>
      </c>
      <c r="G14" t="s">
        <v>40</v>
      </c>
      <c r="H14" t="s">
        <v>37</v>
      </c>
      <c r="I14" s="17">
        <v>42912.436805555553</v>
      </c>
      <c r="J14" s="17">
        <v>43038.682638888888</v>
      </c>
    </row>
    <row r="15" spans="1:15" ht="165" customHeight="1" x14ac:dyDescent="0.25">
      <c r="A15" s="8"/>
      <c r="B15" s="14" t="s">
        <v>61</v>
      </c>
      <c r="C15" s="14"/>
      <c r="D15" s="15" t="s">
        <v>62</v>
      </c>
      <c r="E15" s="15" t="s">
        <v>3</v>
      </c>
      <c r="F15" s="16" t="s">
        <v>35</v>
      </c>
      <c r="G15" t="s">
        <v>40</v>
      </c>
      <c r="H15" t="s">
        <v>37</v>
      </c>
      <c r="I15" s="17">
        <v>42913.468055555553</v>
      </c>
      <c r="J15" s="17">
        <v>43038.61041666667</v>
      </c>
    </row>
    <row r="16" spans="1:15" ht="210" customHeight="1" x14ac:dyDescent="0.25">
      <c r="A16" s="8"/>
      <c r="B16" s="14" t="s">
        <v>63</v>
      </c>
      <c r="C16" s="14"/>
      <c r="D16" s="15" t="s">
        <v>64</v>
      </c>
      <c r="E16" s="15" t="s">
        <v>3</v>
      </c>
      <c r="F16" s="16" t="s">
        <v>35</v>
      </c>
      <c r="G16" t="s">
        <v>40</v>
      </c>
      <c r="H16" t="s">
        <v>37</v>
      </c>
      <c r="I16" s="17">
        <v>42914.697222222218</v>
      </c>
      <c r="J16" s="17">
        <v>43038.61041666667</v>
      </c>
    </row>
    <row r="17" spans="1:10" ht="180" customHeight="1" x14ac:dyDescent="0.25">
      <c r="A17" s="8"/>
      <c r="B17" s="14" t="s">
        <v>65</v>
      </c>
      <c r="C17" s="14"/>
      <c r="D17" s="15" t="s">
        <v>66</v>
      </c>
      <c r="E17" s="15" t="s">
        <v>3</v>
      </c>
      <c r="F17" s="16" t="s">
        <v>35</v>
      </c>
      <c r="G17" t="s">
        <v>40</v>
      </c>
      <c r="H17" t="s">
        <v>37</v>
      </c>
      <c r="I17" s="17">
        <v>42926.647222222222</v>
      </c>
      <c r="J17" s="17">
        <v>43038.594444444447</v>
      </c>
    </row>
    <row r="18" spans="1:10" ht="240" customHeight="1" x14ac:dyDescent="0.25">
      <c r="A18" s="8"/>
      <c r="B18" s="14" t="s">
        <v>67</v>
      </c>
      <c r="C18" s="14"/>
      <c r="D18" s="15" t="s">
        <v>68</v>
      </c>
      <c r="E18" s="15" t="s">
        <v>3</v>
      </c>
      <c r="F18" s="16" t="s">
        <v>35</v>
      </c>
      <c r="G18" t="s">
        <v>40</v>
      </c>
      <c r="H18" t="s">
        <v>37</v>
      </c>
      <c r="I18" s="17">
        <v>42929.444444444453</v>
      </c>
      <c r="J18" s="17">
        <v>43038.593055555553</v>
      </c>
    </row>
    <row r="19" spans="1:10" ht="180" customHeight="1" x14ac:dyDescent="0.25">
      <c r="A19" s="8"/>
      <c r="B19" s="14" t="s">
        <v>69</v>
      </c>
      <c r="C19" s="14"/>
      <c r="D19" s="15" t="s">
        <v>70</v>
      </c>
      <c r="E19" s="15" t="s">
        <v>3</v>
      </c>
      <c r="F19" s="16" t="s">
        <v>35</v>
      </c>
      <c r="G19" t="s">
        <v>40</v>
      </c>
      <c r="H19" t="s">
        <v>37</v>
      </c>
      <c r="I19" s="17">
        <v>42929.5625</v>
      </c>
      <c r="J19" s="17">
        <v>43038.591666666667</v>
      </c>
    </row>
    <row r="20" spans="1:10" ht="165" customHeight="1" x14ac:dyDescent="0.25">
      <c r="A20" s="8"/>
      <c r="B20" s="14" t="s">
        <v>71</v>
      </c>
      <c r="C20" s="14"/>
      <c r="D20" s="15" t="s">
        <v>72</v>
      </c>
      <c r="E20" s="15" t="s">
        <v>3</v>
      </c>
      <c r="F20" s="16" t="s">
        <v>35</v>
      </c>
      <c r="G20" t="s">
        <v>40</v>
      </c>
      <c r="H20" t="s">
        <v>37</v>
      </c>
      <c r="I20" s="17">
        <v>42933.606249999997</v>
      </c>
      <c r="J20" s="17">
        <v>43038.59097222222</v>
      </c>
    </row>
    <row r="21" spans="1:10" ht="150" customHeight="1" x14ac:dyDescent="0.25">
      <c r="A21" s="8"/>
      <c r="B21" s="14" t="s">
        <v>73</v>
      </c>
      <c r="C21" s="14"/>
      <c r="D21" s="15" t="s">
        <v>74</v>
      </c>
      <c r="E21" s="15" t="s">
        <v>3</v>
      </c>
      <c r="F21" s="16" t="s">
        <v>35</v>
      </c>
      <c r="G21" t="s">
        <v>40</v>
      </c>
      <c r="H21" t="s">
        <v>37</v>
      </c>
      <c r="I21" s="17">
        <v>42934.364583333343</v>
      </c>
      <c r="J21" s="17">
        <v>43038.590277777781</v>
      </c>
    </row>
    <row r="22" spans="1:10" ht="150" customHeight="1" x14ac:dyDescent="0.25">
      <c r="A22" s="8"/>
      <c r="B22" s="14" t="s">
        <v>75</v>
      </c>
      <c r="C22" s="14"/>
      <c r="D22" s="15" t="s">
        <v>76</v>
      </c>
      <c r="E22" s="15" t="s">
        <v>3</v>
      </c>
      <c r="F22" s="16" t="s">
        <v>35</v>
      </c>
      <c r="G22" t="s">
        <v>40</v>
      </c>
      <c r="H22" t="s">
        <v>37</v>
      </c>
      <c r="I22" s="17">
        <v>42934.461111111108</v>
      </c>
      <c r="J22" s="17">
        <v>43038.585416666669</v>
      </c>
    </row>
    <row r="23" spans="1:10" ht="120" customHeight="1" x14ac:dyDescent="0.25">
      <c r="A23" s="8"/>
      <c r="B23" s="14" t="s">
        <v>77</v>
      </c>
      <c r="C23" s="14"/>
      <c r="D23" s="15" t="s">
        <v>78</v>
      </c>
      <c r="E23" s="15" t="s">
        <v>5</v>
      </c>
      <c r="F23" s="16" t="s">
        <v>35</v>
      </c>
      <c r="G23" t="s">
        <v>40</v>
      </c>
      <c r="H23" t="s">
        <v>37</v>
      </c>
      <c r="I23" s="17">
        <v>42935.628472222219</v>
      </c>
      <c r="J23" s="17">
        <v>43038.584722222222</v>
      </c>
    </row>
    <row r="24" spans="1:10" ht="195" customHeight="1" x14ac:dyDescent="0.25">
      <c r="A24" s="8"/>
      <c r="B24" s="14" t="s">
        <v>79</v>
      </c>
      <c r="C24" s="14"/>
      <c r="D24" s="15" t="s">
        <v>80</v>
      </c>
      <c r="E24" s="15" t="s">
        <v>3</v>
      </c>
      <c r="F24" s="16" t="s">
        <v>35</v>
      </c>
      <c r="G24" t="s">
        <v>40</v>
      </c>
      <c r="H24" t="s">
        <v>37</v>
      </c>
      <c r="I24" s="17">
        <v>42936.587500000001</v>
      </c>
      <c r="J24" s="17">
        <v>43038.584027777782</v>
      </c>
    </row>
    <row r="25" spans="1:10" ht="165" customHeight="1" x14ac:dyDescent="0.25">
      <c r="A25" s="8"/>
      <c r="B25" s="14" t="s">
        <v>81</v>
      </c>
      <c r="C25" s="14"/>
      <c r="D25" s="15" t="s">
        <v>82</v>
      </c>
      <c r="E25" s="15" t="s">
        <v>3</v>
      </c>
      <c r="F25" s="16" t="s">
        <v>35</v>
      </c>
      <c r="G25" t="s">
        <v>40</v>
      </c>
      <c r="H25" t="s">
        <v>37</v>
      </c>
      <c r="I25" s="17">
        <v>42937.45416666667</v>
      </c>
      <c r="J25" s="17">
        <v>43038.583333333343</v>
      </c>
    </row>
    <row r="26" spans="1:10" ht="120" customHeight="1" x14ac:dyDescent="0.25">
      <c r="A26" s="8"/>
      <c r="B26" s="14" t="s">
        <v>83</v>
      </c>
      <c r="C26" s="14"/>
      <c r="D26" s="15" t="s">
        <v>84</v>
      </c>
      <c r="E26" s="15" t="s">
        <v>3</v>
      </c>
      <c r="F26" s="16" t="s">
        <v>35</v>
      </c>
      <c r="G26" t="s">
        <v>40</v>
      </c>
      <c r="H26" t="s">
        <v>37</v>
      </c>
      <c r="I26" s="17">
        <v>42937.672222222223</v>
      </c>
      <c r="J26" s="17">
        <v>43038.581944444442</v>
      </c>
    </row>
    <row r="27" spans="1:10" ht="285" customHeight="1" x14ac:dyDescent="0.25">
      <c r="A27" s="8"/>
      <c r="B27" s="14" t="s">
        <v>85</v>
      </c>
      <c r="C27" s="14"/>
      <c r="D27" s="15" t="s">
        <v>86</v>
      </c>
      <c r="E27" s="15" t="s">
        <v>3</v>
      </c>
      <c r="F27" s="16" t="s">
        <v>35</v>
      </c>
      <c r="G27" t="s">
        <v>40</v>
      </c>
      <c r="H27" t="s">
        <v>37</v>
      </c>
      <c r="I27" s="17">
        <v>42939.718055555553</v>
      </c>
      <c r="J27" s="17">
        <v>43038.581250000003</v>
      </c>
    </row>
    <row r="28" spans="1:10" ht="135" customHeight="1" x14ac:dyDescent="0.25">
      <c r="A28" s="8"/>
      <c r="B28" s="14" t="s">
        <v>87</v>
      </c>
      <c r="C28" s="14"/>
      <c r="D28" s="15" t="s">
        <v>88</v>
      </c>
      <c r="E28" s="15" t="s">
        <v>5</v>
      </c>
      <c r="F28" s="16" t="s">
        <v>35</v>
      </c>
      <c r="G28" t="s">
        <v>40</v>
      </c>
      <c r="H28" t="s">
        <v>37</v>
      </c>
      <c r="I28" s="17">
        <v>42941.32708333333</v>
      </c>
      <c r="J28" s="17">
        <v>43038.57916666667</v>
      </c>
    </row>
    <row r="29" spans="1:10" ht="135" customHeight="1" x14ac:dyDescent="0.25">
      <c r="A29" s="8"/>
      <c r="B29" s="14" t="s">
        <v>89</v>
      </c>
      <c r="C29" s="14"/>
      <c r="D29" s="15" t="s">
        <v>90</v>
      </c>
      <c r="E29" s="15" t="s">
        <v>3</v>
      </c>
      <c r="F29" s="16" t="s">
        <v>35</v>
      </c>
      <c r="G29" t="s">
        <v>40</v>
      </c>
      <c r="H29" t="s">
        <v>37</v>
      </c>
      <c r="I29" s="17">
        <v>42943.383333333331</v>
      </c>
      <c r="J29" s="17">
        <v>43038.578472222223</v>
      </c>
    </row>
    <row r="30" spans="1:10" ht="120" customHeight="1" x14ac:dyDescent="0.25">
      <c r="A30" s="8"/>
      <c r="B30" s="14" t="s">
        <v>91</v>
      </c>
      <c r="C30" s="14"/>
      <c r="D30" s="15" t="s">
        <v>92</v>
      </c>
      <c r="E30" s="15" t="s">
        <v>2</v>
      </c>
      <c r="F30" s="16" t="s">
        <v>35</v>
      </c>
      <c r="G30" t="s">
        <v>40</v>
      </c>
      <c r="H30" t="s">
        <v>37</v>
      </c>
      <c r="I30" s="17">
        <v>42944.305555555547</v>
      </c>
      <c r="J30" s="17">
        <v>43038.571527777778</v>
      </c>
    </row>
    <row r="31" spans="1:10" ht="120" customHeight="1" x14ac:dyDescent="0.25">
      <c r="A31" s="8"/>
      <c r="B31" s="14" t="s">
        <v>93</v>
      </c>
      <c r="C31" s="14"/>
      <c r="D31" s="15" t="s">
        <v>94</v>
      </c>
      <c r="E31" s="15" t="s">
        <v>3</v>
      </c>
      <c r="F31" s="16" t="s">
        <v>35</v>
      </c>
      <c r="G31" t="s">
        <v>40</v>
      </c>
      <c r="H31" t="s">
        <v>37</v>
      </c>
      <c r="I31" s="17">
        <v>42947.379861111112</v>
      </c>
      <c r="J31" s="17">
        <v>43038.570833333331</v>
      </c>
    </row>
    <row r="32" spans="1:10" ht="105" customHeight="1" x14ac:dyDescent="0.25">
      <c r="A32" s="8"/>
      <c r="B32" s="14" t="s">
        <v>95</v>
      </c>
      <c r="C32" s="14"/>
      <c r="D32" s="15" t="s">
        <v>96</v>
      </c>
      <c r="E32" s="15" t="s">
        <v>3</v>
      </c>
      <c r="F32" s="16" t="s">
        <v>35</v>
      </c>
      <c r="G32" t="s">
        <v>40</v>
      </c>
      <c r="H32" t="s">
        <v>37</v>
      </c>
      <c r="I32" s="17">
        <v>42948.34791666668</v>
      </c>
      <c r="J32" s="17">
        <v>43038.570138888892</v>
      </c>
    </row>
    <row r="33" spans="1:10" ht="90" customHeight="1" x14ac:dyDescent="0.25">
      <c r="A33" s="8"/>
      <c r="B33" s="14" t="s">
        <v>97</v>
      </c>
      <c r="C33" s="14"/>
      <c r="D33" s="15" t="s">
        <v>98</v>
      </c>
      <c r="E33" s="15" t="s">
        <v>3</v>
      </c>
      <c r="F33" s="16" t="s">
        <v>35</v>
      </c>
      <c r="G33" t="s">
        <v>40</v>
      </c>
      <c r="H33" t="s">
        <v>37</v>
      </c>
      <c r="I33" s="17">
        <v>42949.326388888891</v>
      </c>
      <c r="J33" s="17">
        <v>43038.570138888892</v>
      </c>
    </row>
    <row r="34" spans="1:10" ht="90" customHeight="1" x14ac:dyDescent="0.25">
      <c r="A34" s="8"/>
      <c r="B34" s="14" t="s">
        <v>99</v>
      </c>
      <c r="C34" s="14"/>
      <c r="D34" s="15" t="s">
        <v>100</v>
      </c>
      <c r="E34" s="15" t="s">
        <v>3</v>
      </c>
      <c r="F34" s="16" t="s">
        <v>35</v>
      </c>
      <c r="G34" t="s">
        <v>40</v>
      </c>
      <c r="H34" t="s">
        <v>37</v>
      </c>
      <c r="I34" s="17">
        <v>42949.368055555547</v>
      </c>
      <c r="J34" s="17">
        <v>43038.567361111112</v>
      </c>
    </row>
    <row r="35" spans="1:10" ht="180" customHeight="1" x14ac:dyDescent="0.25">
      <c r="A35" s="8"/>
      <c r="B35" s="14" t="s">
        <v>101</v>
      </c>
      <c r="C35" s="14"/>
      <c r="D35" s="15" t="s">
        <v>102</v>
      </c>
      <c r="E35" s="15" t="s">
        <v>5</v>
      </c>
      <c r="F35" s="16" t="s">
        <v>103</v>
      </c>
      <c r="G35" t="s">
        <v>40</v>
      </c>
      <c r="H35" t="s">
        <v>37</v>
      </c>
      <c r="I35" s="17">
        <v>42949.37916666668</v>
      </c>
      <c r="J35" s="17">
        <v>43038.425694444442</v>
      </c>
    </row>
    <row r="36" spans="1:10" ht="165" customHeight="1" x14ac:dyDescent="0.25">
      <c r="A36" s="8"/>
      <c r="B36" s="14" t="s">
        <v>104</v>
      </c>
      <c r="C36" s="14"/>
      <c r="D36" s="15" t="s">
        <v>105</v>
      </c>
      <c r="E36" s="15" t="s">
        <v>3</v>
      </c>
      <c r="F36" s="16" t="s">
        <v>106</v>
      </c>
      <c r="G36" t="s">
        <v>40</v>
      </c>
      <c r="H36" t="s">
        <v>37</v>
      </c>
      <c r="I36" s="17">
        <v>42908.654166666667</v>
      </c>
      <c r="J36" s="17">
        <v>43038.682638888888</v>
      </c>
    </row>
    <row r="37" spans="1:10" ht="165" customHeight="1" x14ac:dyDescent="0.25">
      <c r="A37" s="8"/>
      <c r="B37" s="14" t="s">
        <v>107</v>
      </c>
      <c r="C37" s="14"/>
      <c r="D37" s="15" t="s">
        <v>108</v>
      </c>
      <c r="E37" s="15" t="s">
        <v>3</v>
      </c>
      <c r="F37" s="16" t="s">
        <v>35</v>
      </c>
      <c r="G37" t="s">
        <v>40</v>
      </c>
      <c r="H37" t="s">
        <v>37</v>
      </c>
      <c r="I37" s="17">
        <v>42956.481944444429</v>
      </c>
      <c r="J37" s="17">
        <v>43038.568749999999</v>
      </c>
    </row>
    <row r="38" spans="1:10" ht="150" customHeight="1" x14ac:dyDescent="0.25">
      <c r="A38" s="8"/>
      <c r="B38" s="14" t="s">
        <v>109</v>
      </c>
      <c r="C38" s="14"/>
      <c r="D38" s="15" t="s">
        <v>110</v>
      </c>
      <c r="E38" s="15" t="s">
        <v>3</v>
      </c>
      <c r="F38" s="16" t="s">
        <v>35</v>
      </c>
      <c r="G38" t="s">
        <v>40</v>
      </c>
      <c r="H38" t="s">
        <v>37</v>
      </c>
      <c r="I38" s="17">
        <v>42957.37777777778</v>
      </c>
      <c r="J38" s="17">
        <v>43038.565972222219</v>
      </c>
    </row>
    <row r="39" spans="1:10" ht="90" customHeight="1" x14ac:dyDescent="0.25">
      <c r="A39" s="8"/>
      <c r="B39" s="14" t="s">
        <v>111</v>
      </c>
      <c r="C39" s="14"/>
      <c r="D39" s="15" t="s">
        <v>112</v>
      </c>
      <c r="E39" s="15" t="s">
        <v>3</v>
      </c>
      <c r="F39" s="16" t="s">
        <v>35</v>
      </c>
      <c r="G39" t="s">
        <v>40</v>
      </c>
      <c r="H39" t="s">
        <v>37</v>
      </c>
      <c r="I39" s="17">
        <v>42957.382638888892</v>
      </c>
      <c r="J39" s="17">
        <v>43038.5625</v>
      </c>
    </row>
    <row r="40" spans="1:10" ht="225" customHeight="1" x14ac:dyDescent="0.25">
      <c r="A40" s="8"/>
      <c r="B40" s="14" t="s">
        <v>113</v>
      </c>
      <c r="C40" s="14"/>
      <c r="D40" s="15" t="s">
        <v>114</v>
      </c>
      <c r="E40" s="15" t="s">
        <v>4</v>
      </c>
      <c r="F40" s="16" t="s">
        <v>106</v>
      </c>
      <c r="G40" t="s">
        <v>40</v>
      </c>
      <c r="H40" t="s">
        <v>37</v>
      </c>
      <c r="I40" s="17">
        <v>42963.447916666657</v>
      </c>
      <c r="J40" s="17">
        <v>43038.5625</v>
      </c>
    </row>
    <row r="41" spans="1:10" ht="90" customHeight="1" x14ac:dyDescent="0.25">
      <c r="A41" s="8"/>
      <c r="B41" s="14" t="s">
        <v>115</v>
      </c>
      <c r="C41" s="14"/>
      <c r="D41" s="15" t="s">
        <v>116</v>
      </c>
      <c r="E41" s="15" t="s">
        <v>2</v>
      </c>
      <c r="F41" s="16" t="s">
        <v>117</v>
      </c>
      <c r="G41" t="s">
        <v>40</v>
      </c>
      <c r="H41" t="s">
        <v>37</v>
      </c>
      <c r="I41" s="17">
        <v>42964.621527777781</v>
      </c>
      <c r="J41" s="17">
        <v>43038.425694444442</v>
      </c>
    </row>
    <row r="42" spans="1:10" ht="150" customHeight="1" x14ac:dyDescent="0.25">
      <c r="A42" s="8"/>
      <c r="B42" s="14" t="s">
        <v>118</v>
      </c>
      <c r="C42" s="14"/>
      <c r="D42" s="15" t="s">
        <v>119</v>
      </c>
      <c r="E42" s="15" t="s">
        <v>2</v>
      </c>
      <c r="F42" s="16" t="s">
        <v>106</v>
      </c>
      <c r="G42" t="s">
        <v>40</v>
      </c>
      <c r="H42" t="s">
        <v>37</v>
      </c>
      <c r="I42" s="17">
        <v>42964.646527777782</v>
      </c>
      <c r="J42" s="17">
        <v>43038.55833333332</v>
      </c>
    </row>
    <row r="43" spans="1:10" ht="180" customHeight="1" x14ac:dyDescent="0.25">
      <c r="A43" s="8"/>
      <c r="B43" s="14" t="s">
        <v>120</v>
      </c>
      <c r="C43" s="14"/>
      <c r="D43" s="15" t="s">
        <v>121</v>
      </c>
      <c r="E43" s="15" t="s">
        <v>3</v>
      </c>
      <c r="F43" s="16" t="s">
        <v>35</v>
      </c>
      <c r="G43" t="s">
        <v>40</v>
      </c>
      <c r="H43" t="s">
        <v>37</v>
      </c>
      <c r="I43" s="17">
        <v>42965.321527777778</v>
      </c>
      <c r="J43" s="17">
        <v>43038.556944444441</v>
      </c>
    </row>
    <row r="44" spans="1:10" ht="210" customHeight="1" x14ac:dyDescent="0.25">
      <c r="A44" s="8"/>
      <c r="B44" s="14" t="s">
        <v>122</v>
      </c>
      <c r="C44" s="14"/>
      <c r="D44" s="15" t="s">
        <v>123</v>
      </c>
      <c r="E44" s="15" t="s">
        <v>3</v>
      </c>
      <c r="F44" s="16" t="s">
        <v>35</v>
      </c>
      <c r="G44" t="s">
        <v>40</v>
      </c>
      <c r="H44" t="s">
        <v>37</v>
      </c>
      <c r="I44" s="17">
        <v>42968.338888888888</v>
      </c>
      <c r="J44" s="17">
        <v>43038.556250000001</v>
      </c>
    </row>
    <row r="45" spans="1:10" ht="90" customHeight="1" x14ac:dyDescent="0.25">
      <c r="A45" s="8"/>
      <c r="B45" s="14" t="s">
        <v>124</v>
      </c>
      <c r="C45" s="14"/>
      <c r="D45" s="15" t="s">
        <v>125</v>
      </c>
      <c r="E45" s="15" t="s">
        <v>2</v>
      </c>
      <c r="F45" s="16" t="s">
        <v>35</v>
      </c>
      <c r="G45" t="s">
        <v>40</v>
      </c>
      <c r="H45" t="s">
        <v>37</v>
      </c>
      <c r="I45" s="17">
        <v>42976.322222222218</v>
      </c>
      <c r="J45" s="17">
        <v>43038.553472222222</v>
      </c>
    </row>
    <row r="46" spans="1:10" ht="120" customHeight="1" x14ac:dyDescent="0.25">
      <c r="A46" s="8"/>
      <c r="B46" s="14" t="s">
        <v>126</v>
      </c>
      <c r="C46" s="14"/>
      <c r="D46" s="15" t="s">
        <v>127</v>
      </c>
      <c r="E46" s="15" t="s">
        <v>5</v>
      </c>
      <c r="F46" s="16" t="s">
        <v>35</v>
      </c>
      <c r="G46" t="s">
        <v>40</v>
      </c>
      <c r="H46" t="s">
        <v>37</v>
      </c>
      <c r="I46" s="17">
        <v>42976.365277777782</v>
      </c>
      <c r="J46" s="17">
        <v>43038.468055555553</v>
      </c>
    </row>
    <row r="47" spans="1:10" ht="150" customHeight="1" x14ac:dyDescent="0.25">
      <c r="A47" s="8"/>
      <c r="B47" s="14" t="s">
        <v>128</v>
      </c>
      <c r="C47" s="14"/>
      <c r="D47" s="15" t="s">
        <v>129</v>
      </c>
      <c r="E47" s="15" t="s">
        <v>2</v>
      </c>
      <c r="F47" s="16" t="s">
        <v>35</v>
      </c>
      <c r="G47" t="s">
        <v>40</v>
      </c>
      <c r="H47" t="s">
        <v>37</v>
      </c>
      <c r="I47" s="17">
        <v>42976.606944444429</v>
      </c>
      <c r="J47" s="17">
        <v>43038.462500000001</v>
      </c>
    </row>
    <row r="48" spans="1:10" ht="135" customHeight="1" x14ac:dyDescent="0.25">
      <c r="A48" s="8"/>
      <c r="B48" s="14" t="s">
        <v>130</v>
      </c>
      <c r="C48" s="14"/>
      <c r="D48" s="15" t="s">
        <v>131</v>
      </c>
      <c r="E48" s="15" t="s">
        <v>3</v>
      </c>
      <c r="F48" s="16" t="s">
        <v>106</v>
      </c>
      <c r="G48" t="s">
        <v>40</v>
      </c>
      <c r="H48" t="s">
        <v>37</v>
      </c>
      <c r="I48" s="17">
        <v>42976.457638888889</v>
      </c>
      <c r="J48" s="17">
        <v>43038.463888888888</v>
      </c>
    </row>
    <row r="49" spans="1:10" ht="135" customHeight="1" x14ac:dyDescent="0.25">
      <c r="A49" s="8"/>
      <c r="B49" s="14" t="s">
        <v>132</v>
      </c>
      <c r="C49" s="14"/>
      <c r="D49" s="15" t="s">
        <v>133</v>
      </c>
      <c r="E49" s="15" t="s">
        <v>3</v>
      </c>
      <c r="F49" s="16" t="s">
        <v>35</v>
      </c>
      <c r="G49" t="s">
        <v>40</v>
      </c>
      <c r="H49" t="s">
        <v>37</v>
      </c>
      <c r="I49" s="17">
        <v>42984.354166666657</v>
      </c>
      <c r="J49" s="17">
        <v>43038.461805555547</v>
      </c>
    </row>
    <row r="50" spans="1:10" ht="135" customHeight="1" x14ac:dyDescent="0.25">
      <c r="A50" s="8"/>
      <c r="B50" s="14" t="s">
        <v>134</v>
      </c>
      <c r="C50" s="14"/>
      <c r="D50" s="15" t="s">
        <v>135</v>
      </c>
      <c r="E50" s="15" t="s">
        <v>4</v>
      </c>
      <c r="F50" s="16" t="s">
        <v>35</v>
      </c>
      <c r="G50" t="s">
        <v>40</v>
      </c>
      <c r="H50" t="s">
        <v>37</v>
      </c>
      <c r="I50" s="17">
        <v>42984.622916666667</v>
      </c>
      <c r="J50" s="17">
        <v>43038.461111111108</v>
      </c>
    </row>
    <row r="51" spans="1:10" ht="90" customHeight="1" x14ac:dyDescent="0.25">
      <c r="A51" s="8"/>
      <c r="B51" s="14" t="s">
        <v>136</v>
      </c>
      <c r="C51" s="14"/>
      <c r="D51" s="15" t="s">
        <v>137</v>
      </c>
      <c r="E51" s="15" t="s">
        <v>2</v>
      </c>
      <c r="F51" s="16" t="s">
        <v>35</v>
      </c>
      <c r="G51" t="s">
        <v>40</v>
      </c>
      <c r="H51" t="s">
        <v>37</v>
      </c>
      <c r="I51" s="17">
        <v>42985.467361111107</v>
      </c>
      <c r="J51" s="17">
        <v>43038.459722222222</v>
      </c>
    </row>
    <row r="52" spans="1:10" ht="285" customHeight="1" x14ac:dyDescent="0.25">
      <c r="A52" s="8"/>
      <c r="B52" s="14" t="s">
        <v>138</v>
      </c>
      <c r="C52" s="14"/>
      <c r="D52" s="15" t="s">
        <v>139</v>
      </c>
      <c r="E52" s="15" t="s">
        <v>3</v>
      </c>
      <c r="F52" s="16" t="s">
        <v>35</v>
      </c>
      <c r="G52" t="s">
        <v>40</v>
      </c>
      <c r="H52" t="s">
        <v>37</v>
      </c>
      <c r="I52" s="17">
        <v>42988.790277777778</v>
      </c>
      <c r="J52" s="17">
        <v>43038.459027777782</v>
      </c>
    </row>
    <row r="53" spans="1:10" ht="120" customHeight="1" x14ac:dyDescent="0.25">
      <c r="A53" s="8"/>
      <c r="B53" s="14" t="s">
        <v>140</v>
      </c>
      <c r="C53" s="14"/>
      <c r="D53" s="15" t="s">
        <v>141</v>
      </c>
      <c r="E53" s="15" t="s">
        <v>2</v>
      </c>
      <c r="F53" s="16" t="s">
        <v>35</v>
      </c>
      <c r="G53" t="s">
        <v>40</v>
      </c>
      <c r="H53" t="s">
        <v>37</v>
      </c>
      <c r="I53" s="17">
        <v>42998.802777777782</v>
      </c>
      <c r="J53" s="17">
        <v>43038.461111111108</v>
      </c>
    </row>
    <row r="54" spans="1:10" ht="135" customHeight="1" x14ac:dyDescent="0.25">
      <c r="A54" s="8"/>
      <c r="B54" s="14" t="s">
        <v>142</v>
      </c>
      <c r="C54" s="14"/>
      <c r="D54" s="15" t="s">
        <v>143</v>
      </c>
      <c r="E54" s="15" t="s">
        <v>2</v>
      </c>
      <c r="F54" s="16" t="s">
        <v>35</v>
      </c>
      <c r="G54" t="s">
        <v>40</v>
      </c>
      <c r="H54" t="s">
        <v>37</v>
      </c>
      <c r="I54" s="17">
        <v>42999.31527777778</v>
      </c>
      <c r="J54" s="17">
        <v>43038.456944444442</v>
      </c>
    </row>
    <row r="55" spans="1:10" ht="90" customHeight="1" x14ac:dyDescent="0.25">
      <c r="A55" s="8"/>
      <c r="B55" s="14" t="s">
        <v>144</v>
      </c>
      <c r="C55" s="14"/>
      <c r="D55" s="15" t="s">
        <v>145</v>
      </c>
      <c r="E55" s="15" t="s">
        <v>3</v>
      </c>
      <c r="F55" s="16" t="s">
        <v>106</v>
      </c>
      <c r="G55" t="s">
        <v>40</v>
      </c>
      <c r="H55" t="s">
        <v>37</v>
      </c>
      <c r="I55" s="17">
        <v>43000.40902777778</v>
      </c>
      <c r="J55" s="17">
        <v>43038.456944444442</v>
      </c>
    </row>
    <row r="56" spans="1:10" ht="60" customHeight="1" x14ac:dyDescent="0.25">
      <c r="A56" s="8"/>
      <c r="B56" s="14" t="s">
        <v>146</v>
      </c>
      <c r="C56" s="14"/>
      <c r="D56" s="15" t="s">
        <v>147</v>
      </c>
      <c r="E56" s="15" t="s">
        <v>3</v>
      </c>
      <c r="F56" s="16" t="s">
        <v>148</v>
      </c>
      <c r="G56" t="s">
        <v>40</v>
      </c>
      <c r="H56" t="s">
        <v>37</v>
      </c>
      <c r="I56" s="17">
        <v>43003.461111111108</v>
      </c>
      <c r="J56" s="17">
        <v>43038.453472222223</v>
      </c>
    </row>
    <row r="57" spans="1:10" ht="90" customHeight="1" x14ac:dyDescent="0.25">
      <c r="A57" s="8"/>
      <c r="B57" s="14" t="s">
        <v>149</v>
      </c>
      <c r="C57" s="14"/>
      <c r="D57" s="15" t="s">
        <v>150</v>
      </c>
      <c r="E57" s="15" t="s">
        <v>3</v>
      </c>
      <c r="F57" s="16" t="s">
        <v>148</v>
      </c>
      <c r="G57" t="s">
        <v>40</v>
      </c>
      <c r="H57" t="s">
        <v>37</v>
      </c>
      <c r="I57" s="17">
        <v>43003.396527777782</v>
      </c>
      <c r="J57" s="17">
        <v>43038.456250000003</v>
      </c>
    </row>
    <row r="58" spans="1:10" ht="105" customHeight="1" x14ac:dyDescent="0.25">
      <c r="A58" s="8"/>
      <c r="B58" s="14" t="s">
        <v>151</v>
      </c>
      <c r="C58" s="14"/>
      <c r="D58" s="15" t="s">
        <v>152</v>
      </c>
      <c r="E58" s="15" t="s">
        <v>4</v>
      </c>
      <c r="F58" s="16" t="s">
        <v>106</v>
      </c>
      <c r="G58" t="s">
        <v>40</v>
      </c>
      <c r="H58" t="s">
        <v>37</v>
      </c>
      <c r="I58" s="17">
        <v>43005.454861111109</v>
      </c>
      <c r="J58" s="17">
        <v>43038.452777777777</v>
      </c>
    </row>
    <row r="59" spans="1:10" ht="120" customHeight="1" x14ac:dyDescent="0.25">
      <c r="A59" s="8"/>
      <c r="B59" s="14" t="s">
        <v>153</v>
      </c>
      <c r="C59" s="14"/>
      <c r="D59" s="15" t="s">
        <v>154</v>
      </c>
      <c r="E59" s="15" t="s">
        <v>3</v>
      </c>
      <c r="F59" s="16" t="s">
        <v>117</v>
      </c>
      <c r="G59" t="s">
        <v>40</v>
      </c>
      <c r="H59" t="s">
        <v>37</v>
      </c>
      <c r="I59" s="17">
        <v>43005.70416666667</v>
      </c>
      <c r="J59" s="17">
        <v>43038.444444444453</v>
      </c>
    </row>
    <row r="60" spans="1:10" ht="105" customHeight="1" x14ac:dyDescent="0.25">
      <c r="A60" s="8"/>
      <c r="B60" s="14" t="s">
        <v>155</v>
      </c>
      <c r="C60" s="14"/>
      <c r="D60" s="15" t="s">
        <v>156</v>
      </c>
      <c r="E60" s="15" t="s">
        <v>3</v>
      </c>
      <c r="F60" s="16" t="s">
        <v>35</v>
      </c>
      <c r="G60" t="s">
        <v>40</v>
      </c>
      <c r="H60" t="s">
        <v>37</v>
      </c>
      <c r="I60" s="17">
        <v>43012.544444444429</v>
      </c>
      <c r="J60" s="17">
        <v>43038.45208333333</v>
      </c>
    </row>
    <row r="61" spans="1:10" ht="90" customHeight="1" x14ac:dyDescent="0.25">
      <c r="A61" s="8"/>
      <c r="B61" s="14" t="s">
        <v>157</v>
      </c>
      <c r="C61" s="14"/>
      <c r="D61" s="15" t="s">
        <v>158</v>
      </c>
      <c r="E61" s="15" t="s">
        <v>2</v>
      </c>
      <c r="F61" s="16" t="s">
        <v>35</v>
      </c>
      <c r="G61" t="s">
        <v>40</v>
      </c>
      <c r="H61" t="s">
        <v>37</v>
      </c>
      <c r="I61" s="17">
        <v>43013.460416666669</v>
      </c>
      <c r="J61" s="17">
        <v>43038.434027777781</v>
      </c>
    </row>
    <row r="62" spans="1:10" ht="60" customHeight="1" x14ac:dyDescent="0.25">
      <c r="A62" s="8"/>
      <c r="B62" s="14" t="s">
        <v>159</v>
      </c>
      <c r="C62" s="14"/>
      <c r="D62" s="15" t="s">
        <v>160</v>
      </c>
      <c r="E62" s="15" t="s">
        <v>4</v>
      </c>
      <c r="F62" s="16" t="s">
        <v>117</v>
      </c>
      <c r="G62" t="s">
        <v>40</v>
      </c>
      <c r="H62" t="s">
        <v>37</v>
      </c>
      <c r="I62" s="17">
        <v>43017.55</v>
      </c>
      <c r="J62" s="17">
        <v>43038.427083333343</v>
      </c>
    </row>
    <row r="63" spans="1:10" ht="150" customHeight="1" x14ac:dyDescent="0.25">
      <c r="A63" s="8"/>
      <c r="B63" s="14" t="s">
        <v>161</v>
      </c>
      <c r="C63" s="14"/>
      <c r="D63" s="15" t="s">
        <v>162</v>
      </c>
      <c r="E63" s="15" t="s">
        <v>3</v>
      </c>
      <c r="F63" s="16" t="s">
        <v>163</v>
      </c>
      <c r="G63" t="s">
        <v>40</v>
      </c>
      <c r="H63" t="s">
        <v>37</v>
      </c>
      <c r="I63" s="17">
        <v>43020.475694444453</v>
      </c>
      <c r="J63" s="17">
        <v>43038.427083333343</v>
      </c>
    </row>
    <row r="64" spans="1:10" ht="75" customHeight="1" x14ac:dyDescent="0.25">
      <c r="A64" s="8"/>
      <c r="B64" s="14" t="s">
        <v>164</v>
      </c>
      <c r="C64" s="14"/>
      <c r="D64" s="15" t="s">
        <v>165</v>
      </c>
      <c r="E64" s="15" t="s">
        <v>4</v>
      </c>
      <c r="F64" s="16" t="s">
        <v>35</v>
      </c>
      <c r="G64" t="s">
        <v>40</v>
      </c>
      <c r="H64" t="s">
        <v>37</v>
      </c>
      <c r="I64" s="17">
        <v>43019.397222222222</v>
      </c>
      <c r="J64" s="17">
        <v>43038.43333333332</v>
      </c>
    </row>
    <row r="65" spans="1:10" ht="135" customHeight="1" x14ac:dyDescent="0.25">
      <c r="A65" s="8"/>
      <c r="B65" s="14" t="s">
        <v>166</v>
      </c>
      <c r="C65" s="14"/>
      <c r="D65" s="15" t="s">
        <v>167</v>
      </c>
      <c r="E65" s="15" t="s">
        <v>3</v>
      </c>
      <c r="F65" s="16" t="s">
        <v>35</v>
      </c>
      <c r="G65" t="s">
        <v>40</v>
      </c>
      <c r="H65" t="s">
        <v>37</v>
      </c>
      <c r="I65" s="17">
        <v>43024.730555555558</v>
      </c>
      <c r="J65" s="17">
        <v>43038.43333333332</v>
      </c>
    </row>
    <row r="66" spans="1:10" ht="150" customHeight="1" x14ac:dyDescent="0.25">
      <c r="A66" s="8"/>
      <c r="B66" s="14" t="s">
        <v>168</v>
      </c>
      <c r="C66" s="14"/>
      <c r="D66" s="15" t="s">
        <v>169</v>
      </c>
      <c r="E66" s="15" t="s">
        <v>2</v>
      </c>
      <c r="F66" s="16" t="s">
        <v>148</v>
      </c>
      <c r="G66" t="s">
        <v>40</v>
      </c>
      <c r="H66" t="s">
        <v>37</v>
      </c>
      <c r="I66" s="17">
        <v>43031.768750000003</v>
      </c>
      <c r="J66" s="17">
        <v>43038.456250000003</v>
      </c>
    </row>
    <row r="67" spans="1:10" ht="180" customHeight="1" x14ac:dyDescent="0.25">
      <c r="A67" s="8"/>
      <c r="B67" s="14" t="s">
        <v>170</v>
      </c>
      <c r="C67" s="14"/>
      <c r="D67" s="15" t="s">
        <v>171</v>
      </c>
      <c r="E67" s="15" t="s">
        <v>3</v>
      </c>
      <c r="F67" s="16" t="s">
        <v>35</v>
      </c>
      <c r="G67" t="s">
        <v>40</v>
      </c>
      <c r="H67" t="s">
        <v>37</v>
      </c>
      <c r="I67" s="17">
        <v>43033.529166666667</v>
      </c>
      <c r="J67" s="17">
        <v>43038.432638888888</v>
      </c>
    </row>
    <row r="68" spans="1:10" ht="75" customHeight="1" x14ac:dyDescent="0.25">
      <c r="A68" s="8"/>
      <c r="B68" s="14" t="s">
        <v>172</v>
      </c>
      <c r="C68" s="14"/>
      <c r="D68" s="15" t="s">
        <v>173</v>
      </c>
      <c r="E68" s="15" t="s">
        <v>4</v>
      </c>
      <c r="F68" s="16" t="s">
        <v>106</v>
      </c>
      <c r="G68" t="s">
        <v>40</v>
      </c>
      <c r="H68" t="s">
        <v>37</v>
      </c>
      <c r="I68" s="17">
        <v>43033.65208333332</v>
      </c>
      <c r="J68" s="17">
        <v>43038.431944444441</v>
      </c>
    </row>
    <row r="69" spans="1:10" ht="135" customHeight="1" x14ac:dyDescent="0.25">
      <c r="A69" s="8"/>
      <c r="B69" s="14" t="s">
        <v>174</v>
      </c>
      <c r="C69" s="14"/>
      <c r="D69" s="15" t="s">
        <v>175</v>
      </c>
      <c r="E69" s="15" t="s">
        <v>3</v>
      </c>
      <c r="F69" s="16" t="s">
        <v>106</v>
      </c>
      <c r="G69" t="s">
        <v>40</v>
      </c>
      <c r="H69" t="s">
        <v>37</v>
      </c>
      <c r="I69" s="17">
        <v>42934.398611111108</v>
      </c>
      <c r="J69" s="17">
        <v>43038.58958333332</v>
      </c>
    </row>
    <row r="70" spans="1:10" ht="120" customHeight="1" x14ac:dyDescent="0.25">
      <c r="A70" s="8"/>
      <c r="B70" s="14" t="s">
        <v>176</v>
      </c>
      <c r="C70" s="14"/>
      <c r="D70" s="15" t="s">
        <v>177</v>
      </c>
      <c r="E70" s="15" t="s">
        <v>3</v>
      </c>
      <c r="F70" s="16" t="s">
        <v>148</v>
      </c>
      <c r="G70" t="s">
        <v>40</v>
      </c>
      <c r="H70" t="s">
        <v>37</v>
      </c>
      <c r="I70" s="17">
        <v>42923.54583333333</v>
      </c>
      <c r="J70" s="17">
        <v>43038.605555555558</v>
      </c>
    </row>
    <row r="71" spans="1:10" ht="135" customHeight="1" x14ac:dyDescent="0.25">
      <c r="A71" s="8"/>
      <c r="B71" s="14" t="s">
        <v>178</v>
      </c>
      <c r="C71" s="14"/>
      <c r="D71" s="15" t="s">
        <v>179</v>
      </c>
      <c r="E71" s="15" t="s">
        <v>3</v>
      </c>
      <c r="F71" s="16" t="s">
        <v>180</v>
      </c>
      <c r="G71" t="s">
        <v>40</v>
      </c>
      <c r="H71" t="s">
        <v>37</v>
      </c>
      <c r="I71" s="17">
        <v>42928.72291666668</v>
      </c>
      <c r="J71" s="17">
        <v>43038.602777777778</v>
      </c>
    </row>
    <row r="72" spans="1:10" ht="120" customHeight="1" x14ac:dyDescent="0.25">
      <c r="A72" s="8"/>
      <c r="B72" s="14" t="s">
        <v>181</v>
      </c>
      <c r="C72" s="14"/>
      <c r="D72" s="15" t="s">
        <v>182</v>
      </c>
      <c r="E72" s="15" t="s">
        <v>3</v>
      </c>
      <c r="F72" s="16" t="s">
        <v>148</v>
      </c>
      <c r="G72" t="s">
        <v>40</v>
      </c>
      <c r="H72" t="s">
        <v>37</v>
      </c>
      <c r="I72" s="17">
        <v>42928.335416666669</v>
      </c>
      <c r="J72" s="17">
        <v>43038.604166666657</v>
      </c>
    </row>
    <row r="73" spans="1:10" ht="135" customHeight="1" x14ac:dyDescent="0.25">
      <c r="A73" s="8"/>
      <c r="B73" s="14" t="s">
        <v>183</v>
      </c>
      <c r="C73" s="14"/>
      <c r="D73" s="15" t="s">
        <v>184</v>
      </c>
      <c r="E73" s="15" t="s">
        <v>3</v>
      </c>
      <c r="F73" s="16" t="s">
        <v>106</v>
      </c>
      <c r="G73" t="s">
        <v>40</v>
      </c>
      <c r="H73" t="s">
        <v>37</v>
      </c>
      <c r="I73" s="17">
        <v>42923.46597222222</v>
      </c>
      <c r="J73" s="17">
        <v>43038.607638888891</v>
      </c>
    </row>
    <row r="74" spans="1:10" ht="105" customHeight="1" x14ac:dyDescent="0.25">
      <c r="A74" s="8"/>
      <c r="B74" s="14" t="s">
        <v>185</v>
      </c>
      <c r="C74" s="14"/>
      <c r="D74" s="15" t="s">
        <v>186</v>
      </c>
      <c r="E74" s="15" t="s">
        <v>3</v>
      </c>
      <c r="F74" s="16" t="s">
        <v>180</v>
      </c>
      <c r="G74" t="s">
        <v>40</v>
      </c>
      <c r="H74" t="s">
        <v>37</v>
      </c>
      <c r="I74" s="17">
        <v>42923.411805555559</v>
      </c>
      <c r="J74" s="17">
        <v>43038.609027777777</v>
      </c>
    </row>
    <row r="75" spans="1:10" ht="165" customHeight="1" x14ac:dyDescent="0.25">
      <c r="A75" s="8"/>
      <c r="B75" s="14" t="s">
        <v>187</v>
      </c>
      <c r="C75" s="14"/>
      <c r="D75" s="15" t="s">
        <v>188</v>
      </c>
      <c r="E75" s="15" t="s">
        <v>3</v>
      </c>
      <c r="F75" s="16" t="s">
        <v>106</v>
      </c>
      <c r="G75" t="s">
        <v>40</v>
      </c>
      <c r="H75" t="s">
        <v>37</v>
      </c>
      <c r="I75" s="17">
        <v>42912.548611111109</v>
      </c>
      <c r="J75" s="17">
        <v>43038.613194444442</v>
      </c>
    </row>
    <row r="76" spans="1:10" ht="75" customHeight="1" x14ac:dyDescent="0.25">
      <c r="A76" s="8"/>
      <c r="B76" s="14" t="s">
        <v>189</v>
      </c>
      <c r="C76" s="14"/>
      <c r="D76" s="15" t="s">
        <v>190</v>
      </c>
      <c r="E76" s="15" t="s">
        <v>3</v>
      </c>
      <c r="F76" s="16" t="s">
        <v>148</v>
      </c>
      <c r="G76" t="s">
        <v>40</v>
      </c>
      <c r="H76" t="s">
        <v>37</v>
      </c>
      <c r="I76" s="17">
        <v>42912.45416666667</v>
      </c>
      <c r="J76" s="17">
        <v>43038.618750000001</v>
      </c>
    </row>
    <row r="77" spans="1:10" ht="135" customHeight="1" x14ac:dyDescent="0.25">
      <c r="A77" s="8"/>
      <c r="B77" s="14" t="s">
        <v>191</v>
      </c>
      <c r="C77" s="14"/>
      <c r="D77" s="15" t="s">
        <v>192</v>
      </c>
      <c r="E77" s="15" t="s">
        <v>3</v>
      </c>
      <c r="F77" s="16" t="s">
        <v>180</v>
      </c>
      <c r="G77" t="s">
        <v>40</v>
      </c>
      <c r="H77" t="s">
        <v>37</v>
      </c>
      <c r="I77" s="17">
        <v>42922.577777777777</v>
      </c>
      <c r="J77" s="17">
        <v>43038.618055555547</v>
      </c>
    </row>
    <row r="78" spans="1:10" ht="120" customHeight="1" x14ac:dyDescent="0.25">
      <c r="A78" s="8"/>
      <c r="B78" s="14" t="s">
        <v>193</v>
      </c>
      <c r="C78" s="14"/>
      <c r="D78" s="15" t="s">
        <v>194</v>
      </c>
      <c r="E78" s="15" t="s">
        <v>3</v>
      </c>
      <c r="F78" s="16" t="s">
        <v>35</v>
      </c>
      <c r="G78" t="s">
        <v>40</v>
      </c>
      <c r="H78" t="s">
        <v>37</v>
      </c>
      <c r="I78" s="17">
        <v>42907.548611111109</v>
      </c>
      <c r="J78" s="17">
        <v>43038.623611111107</v>
      </c>
    </row>
    <row r="79" spans="1:10" ht="90" customHeight="1" x14ac:dyDescent="0.25">
      <c r="A79" s="8"/>
      <c r="B79" s="14" t="s">
        <v>195</v>
      </c>
      <c r="C79" s="14"/>
      <c r="D79" s="15" t="s">
        <v>196</v>
      </c>
      <c r="E79" s="15" t="s">
        <v>3</v>
      </c>
      <c r="F79" s="16" t="s">
        <v>148</v>
      </c>
      <c r="G79" t="s">
        <v>40</v>
      </c>
      <c r="H79" t="s">
        <v>37</v>
      </c>
      <c r="I79" s="17">
        <v>42907.517361111109</v>
      </c>
      <c r="J79" s="17">
        <v>43038.625</v>
      </c>
    </row>
    <row r="80" spans="1:10" ht="105" customHeight="1" x14ac:dyDescent="0.25">
      <c r="A80" s="8"/>
      <c r="B80" s="14" t="s">
        <v>197</v>
      </c>
      <c r="C80" s="14"/>
      <c r="D80" s="15" t="s">
        <v>198</v>
      </c>
      <c r="E80" s="15" t="s">
        <v>2</v>
      </c>
      <c r="F80" s="16" t="s">
        <v>106</v>
      </c>
      <c r="G80" t="s">
        <v>40</v>
      </c>
      <c r="H80" t="s">
        <v>37</v>
      </c>
      <c r="I80" s="17">
        <v>42902.525000000001</v>
      </c>
      <c r="J80" s="17">
        <v>43038.627083333333</v>
      </c>
    </row>
    <row r="81" spans="1:10" ht="150" customHeight="1" x14ac:dyDescent="0.25">
      <c r="A81" s="8"/>
      <c r="B81" s="14" t="s">
        <v>199</v>
      </c>
      <c r="C81" s="14"/>
      <c r="D81" s="15" t="s">
        <v>200</v>
      </c>
      <c r="E81" s="15" t="s">
        <v>3</v>
      </c>
      <c r="F81" s="16" t="s">
        <v>148</v>
      </c>
      <c r="G81" t="s">
        <v>40</v>
      </c>
      <c r="H81" t="s">
        <v>37</v>
      </c>
      <c r="I81" s="17">
        <v>42898.709027777782</v>
      </c>
      <c r="J81" s="17">
        <v>43038.63958333333</v>
      </c>
    </row>
    <row r="82" spans="1:10" ht="165" customHeight="1" x14ac:dyDescent="0.25">
      <c r="A82" s="8"/>
      <c r="B82" s="14" t="s">
        <v>201</v>
      </c>
      <c r="C82" s="14"/>
      <c r="D82" s="15" t="s">
        <v>202</v>
      </c>
      <c r="E82" s="15" t="s">
        <v>5</v>
      </c>
      <c r="F82" s="16" t="s">
        <v>203</v>
      </c>
      <c r="G82" t="s">
        <v>40</v>
      </c>
      <c r="H82" t="s">
        <v>37</v>
      </c>
      <c r="I82" s="17">
        <v>43046.634722222218</v>
      </c>
      <c r="J82" s="17">
        <v>43060.011111111111</v>
      </c>
    </row>
    <row r="83" spans="1:10" ht="90" customHeight="1" x14ac:dyDescent="0.25">
      <c r="A83" s="8"/>
      <c r="B83" s="14" t="s">
        <v>204</v>
      </c>
      <c r="C83" s="14"/>
      <c r="D83" s="15" t="s">
        <v>205</v>
      </c>
      <c r="E83" s="15" t="s">
        <v>4</v>
      </c>
      <c r="F83" s="16" t="s">
        <v>206</v>
      </c>
      <c r="G83" t="s">
        <v>40</v>
      </c>
      <c r="H83" t="s">
        <v>37</v>
      </c>
      <c r="I83" s="17">
        <v>43047.495138888888</v>
      </c>
      <c r="J83" s="17">
        <v>43054.64166666667</v>
      </c>
    </row>
    <row r="84" spans="1:10" ht="120" customHeight="1" x14ac:dyDescent="0.25">
      <c r="A84" s="8"/>
      <c r="B84" s="14" t="s">
        <v>207</v>
      </c>
      <c r="C84" s="14"/>
      <c r="D84" s="15" t="s">
        <v>208</v>
      </c>
      <c r="E84" s="15" t="s">
        <v>4</v>
      </c>
      <c r="F84" s="16" t="s">
        <v>35</v>
      </c>
      <c r="G84" t="s">
        <v>40</v>
      </c>
      <c r="H84" t="s">
        <v>37</v>
      </c>
      <c r="I84" s="17">
        <v>43056.37916666668</v>
      </c>
      <c r="J84" s="17">
        <v>43061.42291666667</v>
      </c>
    </row>
    <row r="85" spans="1:10" ht="120" customHeight="1" x14ac:dyDescent="0.25">
      <c r="A85" s="8"/>
      <c r="B85" s="14" t="s">
        <v>209</v>
      </c>
      <c r="C85" s="14"/>
      <c r="D85" s="15" t="s">
        <v>210</v>
      </c>
      <c r="E85" s="15" t="s">
        <v>4</v>
      </c>
      <c r="F85" s="16" t="s">
        <v>211</v>
      </c>
      <c r="G85" t="s">
        <v>40</v>
      </c>
      <c r="H85" t="s">
        <v>37</v>
      </c>
      <c r="I85" s="17">
        <v>43059.974305555559</v>
      </c>
      <c r="J85" s="17">
        <v>43061.423611111109</v>
      </c>
    </row>
    <row r="86" spans="1:10" ht="60" customHeight="1" x14ac:dyDescent="0.25">
      <c r="A86" s="8"/>
      <c r="B86" s="14" t="s">
        <v>212</v>
      </c>
      <c r="C86" s="14"/>
      <c r="D86" s="15" t="s">
        <v>213</v>
      </c>
      <c r="E86" s="15" t="s">
        <v>3</v>
      </c>
      <c r="F86" s="16" t="s">
        <v>214</v>
      </c>
      <c r="G86" t="s">
        <v>40</v>
      </c>
      <c r="H86" t="s">
        <v>37</v>
      </c>
      <c r="I86" s="17">
        <v>43070.613888888889</v>
      </c>
      <c r="J86" s="17">
        <v>43073.302777777782</v>
      </c>
    </row>
    <row r="87" spans="1:10" ht="90" customHeight="1" x14ac:dyDescent="0.25">
      <c r="A87" s="8"/>
      <c r="B87" s="14" t="s">
        <v>215</v>
      </c>
      <c r="C87" s="14"/>
      <c r="D87" s="15" t="s">
        <v>216</v>
      </c>
      <c r="E87" s="15" t="s">
        <v>3</v>
      </c>
      <c r="F87" s="16" t="s">
        <v>163</v>
      </c>
      <c r="G87" t="s">
        <v>40</v>
      </c>
      <c r="H87" t="s">
        <v>37</v>
      </c>
      <c r="I87" s="17">
        <v>43074.678472222222</v>
      </c>
      <c r="J87" s="17">
        <v>43077.679166666669</v>
      </c>
    </row>
    <row r="88" spans="1:10" ht="135" customHeight="1" x14ac:dyDescent="0.25">
      <c r="A88" s="8"/>
      <c r="B88" s="14" t="s">
        <v>217</v>
      </c>
      <c r="C88" s="14"/>
      <c r="D88" s="15" t="s">
        <v>218</v>
      </c>
      <c r="E88" s="15" t="s">
        <v>5</v>
      </c>
      <c r="F88" s="16" t="s">
        <v>163</v>
      </c>
      <c r="G88" t="s">
        <v>40</v>
      </c>
      <c r="H88" t="s">
        <v>37</v>
      </c>
      <c r="I88" s="17">
        <v>43076.484027777777</v>
      </c>
      <c r="J88" s="17">
        <v>43077.42083333333</v>
      </c>
    </row>
    <row r="89" spans="1:10" ht="90" customHeight="1" x14ac:dyDescent="0.25">
      <c r="A89" s="8"/>
      <c r="B89" s="14" t="s">
        <v>219</v>
      </c>
      <c r="C89" s="14"/>
      <c r="D89" s="15" t="s">
        <v>220</v>
      </c>
      <c r="E89" s="15" t="s">
        <v>4</v>
      </c>
      <c r="F89" s="16" t="s">
        <v>203</v>
      </c>
      <c r="G89" t="s">
        <v>40</v>
      </c>
      <c r="H89" t="s">
        <v>37</v>
      </c>
      <c r="I89" s="17">
        <v>43077.68333333332</v>
      </c>
      <c r="J89" s="17">
        <v>43084.676388888889</v>
      </c>
    </row>
    <row r="90" spans="1:10" ht="90" customHeight="1" x14ac:dyDescent="0.25">
      <c r="A90" s="8"/>
      <c r="B90" s="14" t="s">
        <v>221</v>
      </c>
      <c r="C90" s="14"/>
      <c r="D90" s="15" t="s">
        <v>222</v>
      </c>
      <c r="E90" s="15" t="s">
        <v>3</v>
      </c>
      <c r="F90" s="16" t="s">
        <v>163</v>
      </c>
      <c r="G90" t="s">
        <v>40</v>
      </c>
      <c r="H90" t="s">
        <v>37</v>
      </c>
      <c r="I90" s="17">
        <v>43084.618055555547</v>
      </c>
      <c r="J90" s="17">
        <v>43084.621527777781</v>
      </c>
    </row>
    <row r="91" spans="1:10" ht="195" customHeight="1" x14ac:dyDescent="0.25">
      <c r="A91" s="8"/>
      <c r="B91" s="14" t="s">
        <v>223</v>
      </c>
      <c r="C91" s="14"/>
      <c r="D91" s="15" t="s">
        <v>224</v>
      </c>
      <c r="E91" s="15" t="s">
        <v>3</v>
      </c>
      <c r="F91" s="16" t="s">
        <v>163</v>
      </c>
      <c r="G91" t="s">
        <v>40</v>
      </c>
      <c r="H91" t="s">
        <v>37</v>
      </c>
      <c r="I91" s="17">
        <v>43089.567361111112</v>
      </c>
      <c r="J91" s="17">
        <v>43090.754861111112</v>
      </c>
    </row>
    <row r="92" spans="1:10" ht="165" customHeight="1" x14ac:dyDescent="0.25">
      <c r="A92" s="8"/>
      <c r="B92" s="14" t="s">
        <v>225</v>
      </c>
      <c r="C92" s="14"/>
      <c r="D92" s="15" t="s">
        <v>226</v>
      </c>
      <c r="E92" s="15" t="s">
        <v>2</v>
      </c>
      <c r="F92" s="16" t="s">
        <v>203</v>
      </c>
      <c r="G92" t="s">
        <v>40</v>
      </c>
      <c r="H92" t="s">
        <v>37</v>
      </c>
      <c r="I92" s="17">
        <v>43090.320833333331</v>
      </c>
      <c r="J92" s="17">
        <v>43090.754861111112</v>
      </c>
    </row>
    <row r="93" spans="1:10" ht="120" customHeight="1" x14ac:dyDescent="0.25">
      <c r="A93" s="8"/>
      <c r="B93" s="14" t="s">
        <v>227</v>
      </c>
      <c r="C93" s="14"/>
      <c r="D93" s="15" t="s">
        <v>228</v>
      </c>
      <c r="E93" s="15" t="s">
        <v>2</v>
      </c>
      <c r="F93" s="16" t="s">
        <v>214</v>
      </c>
      <c r="G93" t="s">
        <v>40</v>
      </c>
      <c r="H93" t="s">
        <v>37</v>
      </c>
      <c r="I93" s="17">
        <v>43102.68472222222</v>
      </c>
      <c r="J93" s="17">
        <v>43104.470833333333</v>
      </c>
    </row>
    <row r="94" spans="1:10" ht="135" customHeight="1" x14ac:dyDescent="0.25">
      <c r="A94" s="8"/>
      <c r="B94" s="14" t="s">
        <v>229</v>
      </c>
      <c r="C94" s="14"/>
      <c r="D94" s="15" t="s">
        <v>230</v>
      </c>
      <c r="E94" s="15" t="s">
        <v>2</v>
      </c>
      <c r="F94" s="16" t="s">
        <v>214</v>
      </c>
      <c r="G94" t="s">
        <v>40</v>
      </c>
      <c r="H94" t="s">
        <v>37</v>
      </c>
      <c r="I94" s="17">
        <v>43104.696527777778</v>
      </c>
      <c r="J94" s="17">
        <v>43108.3125</v>
      </c>
    </row>
    <row r="95" spans="1:10" ht="90" customHeight="1" x14ac:dyDescent="0.25">
      <c r="A95" s="8"/>
      <c r="B95" s="14" t="s">
        <v>231</v>
      </c>
      <c r="C95" s="14"/>
      <c r="D95" s="15" t="s">
        <v>232</v>
      </c>
      <c r="E95" s="15"/>
      <c r="F95" s="16" t="s">
        <v>203</v>
      </c>
      <c r="G95" t="s">
        <v>40</v>
      </c>
      <c r="H95" t="s">
        <v>37</v>
      </c>
      <c r="I95" s="17">
        <v>43116.299305555571</v>
      </c>
      <c r="J95" s="17">
        <v>43119.43472222222</v>
      </c>
    </row>
    <row r="96" spans="1:10" ht="90" customHeight="1" x14ac:dyDescent="0.25">
      <c r="A96" s="8"/>
      <c r="B96" s="14" t="s">
        <v>233</v>
      </c>
      <c r="C96" s="14"/>
      <c r="D96" s="15" t="s">
        <v>234</v>
      </c>
      <c r="E96" s="15" t="s">
        <v>3</v>
      </c>
      <c r="F96" s="16" t="s">
        <v>35</v>
      </c>
      <c r="G96" t="s">
        <v>40</v>
      </c>
      <c r="H96" t="s">
        <v>37</v>
      </c>
      <c r="I96" s="17">
        <v>43124.324999999997</v>
      </c>
      <c r="J96" s="17">
        <v>43126.40347222222</v>
      </c>
    </row>
    <row r="97" spans="1:10" ht="135" customHeight="1" x14ac:dyDescent="0.25">
      <c r="A97" s="8"/>
      <c r="B97" s="14" t="s">
        <v>235</v>
      </c>
      <c r="C97" s="14"/>
      <c r="D97" s="15" t="s">
        <v>236</v>
      </c>
      <c r="E97" s="15" t="s">
        <v>3</v>
      </c>
      <c r="F97" s="16" t="s">
        <v>203</v>
      </c>
      <c r="G97" t="s">
        <v>40</v>
      </c>
      <c r="H97" t="s">
        <v>37</v>
      </c>
      <c r="I97" s="17">
        <v>43124.419444444429</v>
      </c>
      <c r="J97" s="17">
        <v>43126.404166666667</v>
      </c>
    </row>
    <row r="98" spans="1:10" ht="165" customHeight="1" x14ac:dyDescent="0.25">
      <c r="A98" s="8"/>
      <c r="B98" t="s">
        <v>237</v>
      </c>
      <c r="D98" s="18" t="s">
        <v>238</v>
      </c>
      <c r="E98" s="8"/>
      <c r="F98" s="8"/>
      <c r="G98" t="s">
        <v>40</v>
      </c>
      <c r="H98" t="s">
        <v>37</v>
      </c>
      <c r="I98" s="19">
        <v>43143.50277777778</v>
      </c>
      <c r="J98" s="19">
        <v>43143.50277777778</v>
      </c>
    </row>
    <row r="99" spans="1:10" ht="15.75" customHeight="1" x14ac:dyDescent="0.25">
      <c r="A99" s="8"/>
      <c r="B99" t="s">
        <v>239</v>
      </c>
      <c r="D99" t="s">
        <v>240</v>
      </c>
      <c r="E99" s="8"/>
      <c r="F99" s="8"/>
      <c r="G99" t="s">
        <v>40</v>
      </c>
      <c r="H99" t="s">
        <v>37</v>
      </c>
      <c r="I99" s="19">
        <v>43143.662499999999</v>
      </c>
      <c r="J99" s="19">
        <v>43144.479166666657</v>
      </c>
    </row>
    <row r="100" spans="1:10" ht="240" customHeight="1" x14ac:dyDescent="0.25">
      <c r="A100" s="8"/>
      <c r="B100" s="20" t="s">
        <v>241</v>
      </c>
      <c r="C100" s="20"/>
      <c r="D100" s="18" t="s">
        <v>242</v>
      </c>
      <c r="E100" s="8"/>
      <c r="F100" s="8"/>
      <c r="G100" t="s">
        <v>40</v>
      </c>
      <c r="H100" t="s">
        <v>37</v>
      </c>
      <c r="I100" s="19">
        <v>43145.109027777777</v>
      </c>
      <c r="J100" s="19">
        <v>43145.298611111109</v>
      </c>
    </row>
    <row r="101" spans="1:10" ht="15.75" customHeight="1" x14ac:dyDescent="0.25">
      <c r="A101" s="8"/>
      <c r="B101" t="s">
        <v>243</v>
      </c>
      <c r="D101" t="s">
        <v>244</v>
      </c>
      <c r="E101" t="s">
        <v>2</v>
      </c>
      <c r="F101" t="s">
        <v>214</v>
      </c>
      <c r="G101" t="s">
        <v>40</v>
      </c>
      <c r="H101" t="s">
        <v>37</v>
      </c>
      <c r="I101" s="19">
        <v>43153.71875</v>
      </c>
      <c r="J101" s="19">
        <v>43153.727083333331</v>
      </c>
    </row>
    <row r="102" spans="1:10" ht="15.75" customHeight="1" x14ac:dyDescent="0.25">
      <c r="A102" s="8"/>
      <c r="B102" t="s">
        <v>245</v>
      </c>
      <c r="D102" t="s">
        <v>246</v>
      </c>
      <c r="F102" t="s">
        <v>214</v>
      </c>
      <c r="G102" t="s">
        <v>40</v>
      </c>
      <c r="H102" t="s">
        <v>37</v>
      </c>
      <c r="I102" s="19">
        <v>43154.457638888889</v>
      </c>
      <c r="J102" s="19">
        <v>43160.724305555559</v>
      </c>
    </row>
    <row r="103" spans="1:10" ht="15.75" customHeight="1" x14ac:dyDescent="0.25">
      <c r="A103" s="8"/>
      <c r="B103" t="s">
        <v>247</v>
      </c>
      <c r="D103" t="s">
        <v>248</v>
      </c>
      <c r="E103" t="s">
        <v>249</v>
      </c>
      <c r="F103" t="s">
        <v>214</v>
      </c>
      <c r="G103" t="s">
        <v>40</v>
      </c>
      <c r="H103" t="s">
        <v>37</v>
      </c>
      <c r="I103" s="19">
        <v>43157.636111111111</v>
      </c>
      <c r="J103" s="19">
        <v>43158.475694444453</v>
      </c>
    </row>
    <row r="104" spans="1:10" ht="15.75" customHeight="1" x14ac:dyDescent="0.25">
      <c r="A104" s="8"/>
      <c r="B104" t="s">
        <v>250</v>
      </c>
      <c r="C104" t="s">
        <v>11</v>
      </c>
      <c r="D104" t="s">
        <v>251</v>
      </c>
      <c r="E104" t="s">
        <v>3</v>
      </c>
      <c r="F104" t="s">
        <v>35</v>
      </c>
      <c r="G104" t="s">
        <v>40</v>
      </c>
      <c r="H104" t="s">
        <v>37</v>
      </c>
      <c r="I104" s="19">
        <v>43192.62083333332</v>
      </c>
      <c r="J104" s="19">
        <v>43203.321527777778</v>
      </c>
    </row>
    <row r="105" spans="1:10" ht="15.75" customHeight="1" x14ac:dyDescent="0.25">
      <c r="A105" s="8"/>
      <c r="B105" t="s">
        <v>252</v>
      </c>
      <c r="C105" t="s">
        <v>11</v>
      </c>
      <c r="D105" t="s">
        <v>253</v>
      </c>
      <c r="E105" t="s">
        <v>3</v>
      </c>
      <c r="F105" t="s">
        <v>35</v>
      </c>
      <c r="G105" t="s">
        <v>40</v>
      </c>
      <c r="H105" t="s">
        <v>37</v>
      </c>
      <c r="I105" s="19">
        <v>43196.484722222223</v>
      </c>
      <c r="J105" s="19">
        <v>43203.334027777782</v>
      </c>
    </row>
    <row r="106" spans="1:10" ht="15.75" customHeight="1" x14ac:dyDescent="0.25">
      <c r="A106" s="8"/>
      <c r="B106" t="s">
        <v>254</v>
      </c>
      <c r="C106" t="s">
        <v>11</v>
      </c>
      <c r="D106" t="s">
        <v>255</v>
      </c>
      <c r="E106" t="s">
        <v>3</v>
      </c>
      <c r="F106" t="s">
        <v>163</v>
      </c>
      <c r="G106" t="s">
        <v>40</v>
      </c>
      <c r="H106" t="s">
        <v>37</v>
      </c>
      <c r="I106" s="19">
        <v>43202.4375</v>
      </c>
      <c r="J106" s="19">
        <v>43203.334027777782</v>
      </c>
    </row>
    <row r="107" spans="1:10" ht="15.75" customHeight="1" x14ac:dyDescent="0.25">
      <c r="A107" s="8"/>
      <c r="B107" t="s">
        <v>256</v>
      </c>
      <c r="C107" t="s">
        <v>11</v>
      </c>
      <c r="D107" t="s">
        <v>257</v>
      </c>
      <c r="E107" t="s">
        <v>3</v>
      </c>
      <c r="F107" t="s">
        <v>214</v>
      </c>
      <c r="G107" t="s">
        <v>40</v>
      </c>
      <c r="H107" t="s">
        <v>37</v>
      </c>
      <c r="I107" s="19">
        <v>43203.417361111111</v>
      </c>
      <c r="J107" s="19">
        <v>43208.55972222222</v>
      </c>
    </row>
    <row r="108" spans="1:10" ht="15.75" customHeight="1" x14ac:dyDescent="0.25">
      <c r="A108" s="8"/>
      <c r="B108" t="s">
        <v>258</v>
      </c>
      <c r="C108" t="s">
        <v>11</v>
      </c>
      <c r="D108" t="s">
        <v>259</v>
      </c>
      <c r="E108" t="s">
        <v>3</v>
      </c>
      <c r="F108" t="s">
        <v>214</v>
      </c>
      <c r="G108" t="s">
        <v>40</v>
      </c>
      <c r="H108" t="s">
        <v>37</v>
      </c>
      <c r="I108" s="19">
        <v>43208.111111111109</v>
      </c>
      <c r="J108" s="19">
        <v>43208.970138888893</v>
      </c>
    </row>
    <row r="109" spans="1:10" ht="15.75" customHeight="1" x14ac:dyDescent="0.25">
      <c r="A109" s="8"/>
      <c r="B109" t="s">
        <v>260</v>
      </c>
      <c r="C109" t="s">
        <v>11</v>
      </c>
      <c r="D109" t="s">
        <v>261</v>
      </c>
      <c r="E109" t="s">
        <v>3</v>
      </c>
      <c r="F109" t="s">
        <v>214</v>
      </c>
      <c r="G109" t="s">
        <v>40</v>
      </c>
      <c r="H109" t="s">
        <v>37</v>
      </c>
      <c r="I109" s="19">
        <v>43208.430555555547</v>
      </c>
      <c r="J109" s="19">
        <v>43209.635416666657</v>
      </c>
    </row>
    <row r="110" spans="1:10" ht="15.75" customHeight="1" x14ac:dyDescent="0.25">
      <c r="A110" s="8"/>
      <c r="B110" t="s">
        <v>262</v>
      </c>
      <c r="C110" t="s">
        <v>12</v>
      </c>
      <c r="D110" t="s">
        <v>263</v>
      </c>
      <c r="E110" t="s">
        <v>3</v>
      </c>
      <c r="F110" t="s">
        <v>214</v>
      </c>
      <c r="G110" t="s">
        <v>40</v>
      </c>
      <c r="H110" t="s">
        <v>37</v>
      </c>
      <c r="I110" s="19">
        <v>43203.564583333333</v>
      </c>
      <c r="J110" s="19">
        <v>43214.571527777778</v>
      </c>
    </row>
    <row r="111" spans="1:10" ht="15.75" customHeight="1" x14ac:dyDescent="0.25">
      <c r="A111" s="8"/>
      <c r="B111" t="s">
        <v>264</v>
      </c>
      <c r="C111" t="s">
        <v>12</v>
      </c>
      <c r="D111" t="s">
        <v>265</v>
      </c>
      <c r="E111" t="s">
        <v>4</v>
      </c>
      <c r="F111" t="s">
        <v>214</v>
      </c>
      <c r="G111" t="s">
        <v>40</v>
      </c>
      <c r="H111" t="s">
        <v>37</v>
      </c>
      <c r="I111" s="19">
        <v>43195.474999999999</v>
      </c>
      <c r="J111" s="19">
        <v>43214.588194444441</v>
      </c>
    </row>
    <row r="112" spans="1:10" ht="15.75" customHeight="1" x14ac:dyDescent="0.25">
      <c r="A112" s="8"/>
      <c r="B112" t="s">
        <v>266</v>
      </c>
      <c r="C112" t="s">
        <v>11</v>
      </c>
      <c r="D112" t="s">
        <v>267</v>
      </c>
      <c r="E112" t="s">
        <v>2</v>
      </c>
      <c r="F112" t="s">
        <v>211</v>
      </c>
      <c r="G112" t="s">
        <v>40</v>
      </c>
      <c r="H112" t="s">
        <v>37</v>
      </c>
      <c r="I112" s="19">
        <v>43220.31666666668</v>
      </c>
      <c r="J112" s="19">
        <v>43224.606249999997</v>
      </c>
    </row>
    <row r="113" spans="1:10" ht="15.75" customHeight="1" x14ac:dyDescent="0.25">
      <c r="A113" s="8"/>
      <c r="B113" t="s">
        <v>268</v>
      </c>
      <c r="C113" t="s">
        <v>11</v>
      </c>
      <c r="D113" t="s">
        <v>269</v>
      </c>
      <c r="E113" t="s">
        <v>3</v>
      </c>
      <c r="F113" t="s">
        <v>206</v>
      </c>
      <c r="G113" t="s">
        <v>40</v>
      </c>
      <c r="H113" t="s">
        <v>37</v>
      </c>
      <c r="I113" s="19">
        <v>43224.043055555558</v>
      </c>
      <c r="J113" s="19">
        <v>43224.659722222219</v>
      </c>
    </row>
    <row r="114" spans="1:10" ht="15.75" customHeight="1" x14ac:dyDescent="0.25">
      <c r="A114" s="8"/>
      <c r="B114" t="s">
        <v>270</v>
      </c>
      <c r="C114" t="s">
        <v>12</v>
      </c>
      <c r="D114" t="s">
        <v>271</v>
      </c>
      <c r="E114" t="s">
        <v>2</v>
      </c>
      <c r="F114" t="s">
        <v>163</v>
      </c>
      <c r="G114" t="s">
        <v>40</v>
      </c>
      <c r="H114" t="s">
        <v>37</v>
      </c>
      <c r="I114" s="19">
        <v>43224.602083333331</v>
      </c>
      <c r="J114" s="19">
        <v>43224.603472222218</v>
      </c>
    </row>
    <row r="115" spans="1:10" ht="15.75" customHeight="1" x14ac:dyDescent="0.25">
      <c r="A115" s="8"/>
      <c r="B115" t="s">
        <v>272</v>
      </c>
      <c r="C115" t="s">
        <v>12</v>
      </c>
      <c r="D115" t="s">
        <v>273</v>
      </c>
      <c r="E115" t="s">
        <v>3</v>
      </c>
      <c r="F115" t="s">
        <v>214</v>
      </c>
      <c r="G115" t="s">
        <v>40</v>
      </c>
      <c r="H115" t="s">
        <v>37</v>
      </c>
      <c r="I115" s="19">
        <v>43227.323611111111</v>
      </c>
      <c r="J115" s="19">
        <v>43231.603472222218</v>
      </c>
    </row>
    <row r="116" spans="1:10" ht="15.75" customHeight="1" x14ac:dyDescent="0.25">
      <c r="A116" s="8"/>
      <c r="B116" t="s">
        <v>274</v>
      </c>
      <c r="C116" t="s">
        <v>12</v>
      </c>
      <c r="D116" t="s">
        <v>275</v>
      </c>
      <c r="E116" t="s">
        <v>3</v>
      </c>
      <c r="F116" t="s">
        <v>214</v>
      </c>
      <c r="G116" t="s">
        <v>40</v>
      </c>
      <c r="H116" t="s">
        <v>37</v>
      </c>
      <c r="I116" s="19">
        <v>43228.50416666668</v>
      </c>
      <c r="J116" s="19">
        <v>43231.601388888892</v>
      </c>
    </row>
    <row r="117" spans="1:10" ht="15.75" customHeight="1" x14ac:dyDescent="0.25">
      <c r="A117" s="8"/>
      <c r="B117" t="s">
        <v>276</v>
      </c>
      <c r="C117" t="s">
        <v>12</v>
      </c>
      <c r="D117" t="s">
        <v>277</v>
      </c>
      <c r="E117" t="s">
        <v>3</v>
      </c>
      <c r="F117" t="s">
        <v>214</v>
      </c>
      <c r="G117" t="s">
        <v>40</v>
      </c>
      <c r="H117" t="s">
        <v>37</v>
      </c>
      <c r="I117" s="19">
        <v>43229.65902777778</v>
      </c>
      <c r="J117" s="19">
        <v>43231.603472222218</v>
      </c>
    </row>
    <row r="118" spans="1:10" ht="15.75" customHeight="1" x14ac:dyDescent="0.25">
      <c r="A118" s="8"/>
      <c r="B118" t="s">
        <v>278</v>
      </c>
      <c r="C118" t="s">
        <v>11</v>
      </c>
      <c r="D118" t="s">
        <v>279</v>
      </c>
      <c r="E118" t="s">
        <v>2</v>
      </c>
      <c r="F118" t="s">
        <v>214</v>
      </c>
      <c r="G118" t="s">
        <v>40</v>
      </c>
      <c r="H118" t="s">
        <v>37</v>
      </c>
      <c r="I118" s="19">
        <v>43230.318055555559</v>
      </c>
      <c r="J118" s="19">
        <v>43230.539583333331</v>
      </c>
    </row>
    <row r="119" spans="1:10" ht="15.75" customHeight="1" x14ac:dyDescent="0.25">
      <c r="A119" s="8"/>
      <c r="B119" t="s">
        <v>280</v>
      </c>
      <c r="C119" t="s">
        <v>11</v>
      </c>
      <c r="D119" t="s">
        <v>281</v>
      </c>
      <c r="E119" t="s">
        <v>4</v>
      </c>
      <c r="F119" t="s">
        <v>214</v>
      </c>
      <c r="G119" t="s">
        <v>40</v>
      </c>
      <c r="H119" t="s">
        <v>37</v>
      </c>
      <c r="I119" s="19">
        <v>43230.661805555559</v>
      </c>
      <c r="J119" s="19">
        <v>43231.604166666657</v>
      </c>
    </row>
    <row r="120" spans="1:10" ht="15.75" customHeight="1" x14ac:dyDescent="0.25">
      <c r="A120" s="8"/>
      <c r="B120" t="s">
        <v>282</v>
      </c>
      <c r="C120" t="s">
        <v>11</v>
      </c>
      <c r="D120" t="s">
        <v>283</v>
      </c>
      <c r="E120" t="s">
        <v>3</v>
      </c>
      <c r="F120" t="s">
        <v>163</v>
      </c>
      <c r="G120" t="s">
        <v>40</v>
      </c>
      <c r="H120" t="s">
        <v>37</v>
      </c>
      <c r="I120" s="19">
        <v>43234.580555555571</v>
      </c>
      <c r="J120" s="19">
        <v>43234.582638888889</v>
      </c>
    </row>
    <row r="121" spans="1:10" ht="15.75" customHeight="1" x14ac:dyDescent="0.25">
      <c r="A121" s="8"/>
      <c r="B121" t="s">
        <v>284</v>
      </c>
      <c r="C121" t="s">
        <v>11</v>
      </c>
      <c r="D121" t="s">
        <v>285</v>
      </c>
      <c r="E121" t="s">
        <v>3</v>
      </c>
      <c r="F121" t="s">
        <v>163</v>
      </c>
      <c r="G121" t="s">
        <v>40</v>
      </c>
      <c r="H121" t="s">
        <v>37</v>
      </c>
      <c r="I121" s="19">
        <v>43235.463888888888</v>
      </c>
      <c r="J121" s="19">
        <v>43236.385416666657</v>
      </c>
    </row>
    <row r="122" spans="1:10" ht="15.75" customHeight="1" x14ac:dyDescent="0.25">
      <c r="A122" s="8"/>
      <c r="B122" t="s">
        <v>286</v>
      </c>
      <c r="C122" t="s">
        <v>12</v>
      </c>
      <c r="D122" t="s">
        <v>287</v>
      </c>
      <c r="E122" t="s">
        <v>2</v>
      </c>
      <c r="F122" t="s">
        <v>163</v>
      </c>
      <c r="G122" t="s">
        <v>40</v>
      </c>
      <c r="H122" t="s">
        <v>37</v>
      </c>
      <c r="I122" s="19">
        <v>43235.512499999997</v>
      </c>
      <c r="J122" s="19">
        <v>43236.470833333333</v>
      </c>
    </row>
    <row r="123" spans="1:10" ht="15.75" customHeight="1" x14ac:dyDescent="0.25">
      <c r="A123" s="8"/>
      <c r="B123" t="s">
        <v>288</v>
      </c>
      <c r="C123" t="s">
        <v>11</v>
      </c>
      <c r="D123" t="s">
        <v>289</v>
      </c>
      <c r="E123" t="s">
        <v>3</v>
      </c>
      <c r="F123" t="s">
        <v>203</v>
      </c>
      <c r="G123" t="s">
        <v>40</v>
      </c>
      <c r="H123" t="s">
        <v>37</v>
      </c>
      <c r="I123" s="19">
        <v>43235.525694444441</v>
      </c>
      <c r="J123" s="19">
        <v>43236.956944444442</v>
      </c>
    </row>
    <row r="124" spans="1:10" ht="15.75" customHeight="1" x14ac:dyDescent="0.25">
      <c r="A124" s="8"/>
      <c r="B124" t="s">
        <v>290</v>
      </c>
      <c r="C124" t="s">
        <v>12</v>
      </c>
      <c r="D124" t="s">
        <v>291</v>
      </c>
      <c r="E124" t="s">
        <v>2</v>
      </c>
      <c r="F124" t="s">
        <v>163</v>
      </c>
      <c r="G124" t="s">
        <v>40</v>
      </c>
      <c r="H124" t="s">
        <v>37</v>
      </c>
      <c r="I124" s="19">
        <v>43242.572222222218</v>
      </c>
      <c r="J124" s="19">
        <v>43245.353472222218</v>
      </c>
    </row>
    <row r="125" spans="1:10" ht="15.75" customHeight="1" x14ac:dyDescent="0.25">
      <c r="A125" s="8"/>
      <c r="B125" t="s">
        <v>292</v>
      </c>
      <c r="C125" t="s">
        <v>12</v>
      </c>
      <c r="D125" t="s">
        <v>293</v>
      </c>
      <c r="E125" t="s">
        <v>3</v>
      </c>
      <c r="F125" t="s">
        <v>206</v>
      </c>
      <c r="G125" t="s">
        <v>40</v>
      </c>
      <c r="H125" t="s">
        <v>37</v>
      </c>
      <c r="I125" s="19">
        <v>43243.508333333331</v>
      </c>
      <c r="J125" s="19">
        <v>43245.354166666657</v>
      </c>
    </row>
    <row r="126" spans="1:10" ht="15.75" customHeight="1" x14ac:dyDescent="0.25">
      <c r="A126" s="8"/>
      <c r="B126" t="s">
        <v>294</v>
      </c>
      <c r="C126" t="s">
        <v>11</v>
      </c>
      <c r="D126" t="s">
        <v>295</v>
      </c>
      <c r="E126" t="s">
        <v>4</v>
      </c>
      <c r="F126" t="s">
        <v>163</v>
      </c>
      <c r="G126" t="s">
        <v>40</v>
      </c>
      <c r="H126" t="s">
        <v>37</v>
      </c>
      <c r="I126" s="19">
        <v>43243.681250000001</v>
      </c>
      <c r="J126" s="19">
        <v>43244.34375</v>
      </c>
    </row>
    <row r="127" spans="1:10" ht="15.75" customHeight="1" x14ac:dyDescent="0.25">
      <c r="A127" s="8"/>
      <c r="B127" t="s">
        <v>296</v>
      </c>
      <c r="C127" t="s">
        <v>11</v>
      </c>
      <c r="D127" t="s">
        <v>297</v>
      </c>
      <c r="E127" t="s">
        <v>2</v>
      </c>
      <c r="F127" t="s">
        <v>163</v>
      </c>
      <c r="G127" t="s">
        <v>40</v>
      </c>
      <c r="H127" t="s">
        <v>37</v>
      </c>
      <c r="I127" s="19">
        <v>43245.322222222218</v>
      </c>
      <c r="J127" s="19">
        <v>43245.356944444429</v>
      </c>
    </row>
    <row r="128" spans="1:10" ht="15.75" customHeight="1" x14ac:dyDescent="0.25">
      <c r="A128" s="8"/>
      <c r="B128" t="s">
        <v>298</v>
      </c>
      <c r="C128" t="s">
        <v>12</v>
      </c>
      <c r="D128" t="s">
        <v>299</v>
      </c>
      <c r="E128" t="s">
        <v>2</v>
      </c>
      <c r="F128" t="s">
        <v>117</v>
      </c>
      <c r="G128" t="s">
        <v>40</v>
      </c>
      <c r="H128" t="s">
        <v>37</v>
      </c>
      <c r="I128" s="19">
        <v>43249.395833333343</v>
      </c>
      <c r="J128" s="19">
        <v>43250.636111111111</v>
      </c>
    </row>
    <row r="129" spans="1:10" ht="15.75" customHeight="1" x14ac:dyDescent="0.25">
      <c r="A129" s="8"/>
      <c r="B129" t="s">
        <v>300</v>
      </c>
      <c r="C129" t="s">
        <v>11</v>
      </c>
      <c r="D129" t="s">
        <v>301</v>
      </c>
      <c r="E129" t="s">
        <v>3</v>
      </c>
      <c r="F129" t="s">
        <v>206</v>
      </c>
      <c r="G129" t="s">
        <v>40</v>
      </c>
      <c r="H129" t="s">
        <v>37</v>
      </c>
      <c r="I129" s="19">
        <v>43249.427777777782</v>
      </c>
      <c r="J129" s="19">
        <v>43250.638888888891</v>
      </c>
    </row>
    <row r="130" spans="1:10" ht="15.75" customHeight="1" x14ac:dyDescent="0.25">
      <c r="A130" s="8"/>
      <c r="B130" t="s">
        <v>302</v>
      </c>
      <c r="C130" t="s">
        <v>12</v>
      </c>
      <c r="D130" t="s">
        <v>303</v>
      </c>
      <c r="E130" t="s">
        <v>2</v>
      </c>
      <c r="F130" t="s">
        <v>163</v>
      </c>
      <c r="G130" t="s">
        <v>40</v>
      </c>
      <c r="H130" t="s">
        <v>37</v>
      </c>
      <c r="I130" s="19">
        <v>43250.460416666669</v>
      </c>
      <c r="J130" s="19">
        <v>43250.633333333331</v>
      </c>
    </row>
    <row r="131" spans="1:10" ht="15.75" customHeight="1" x14ac:dyDescent="0.25">
      <c r="A131" s="8"/>
      <c r="B131" t="s">
        <v>304</v>
      </c>
      <c r="C131" t="s">
        <v>11</v>
      </c>
      <c r="D131" t="s">
        <v>305</v>
      </c>
      <c r="E131" t="s">
        <v>3</v>
      </c>
      <c r="F131" t="s">
        <v>203</v>
      </c>
      <c r="G131" t="s">
        <v>40</v>
      </c>
      <c r="H131" t="s">
        <v>37</v>
      </c>
      <c r="I131" s="19">
        <v>43250.622916666667</v>
      </c>
      <c r="J131" s="19">
        <v>43251.42291666667</v>
      </c>
    </row>
    <row r="132" spans="1:10" ht="15.75" customHeight="1" x14ac:dyDescent="0.25">
      <c r="A132" s="8"/>
      <c r="B132" t="s">
        <v>306</v>
      </c>
      <c r="C132" t="s">
        <v>11</v>
      </c>
      <c r="D132" t="s">
        <v>307</v>
      </c>
      <c r="E132" t="s">
        <v>3</v>
      </c>
      <c r="F132" t="s">
        <v>163</v>
      </c>
      <c r="G132" t="s">
        <v>40</v>
      </c>
      <c r="H132" t="s">
        <v>37</v>
      </c>
      <c r="I132" s="19">
        <v>43251.42083333333</v>
      </c>
      <c r="J132" s="19">
        <v>43252.31666666668</v>
      </c>
    </row>
    <row r="133" spans="1:10" ht="63" customHeight="1" x14ac:dyDescent="0.25">
      <c r="A133" s="21" t="s">
        <v>14</v>
      </c>
      <c r="B133" s="13" t="s">
        <v>23</v>
      </c>
      <c r="C133" s="13" t="s">
        <v>24</v>
      </c>
      <c r="D133" s="13" t="s">
        <v>25</v>
      </c>
      <c r="E133" s="13" t="s">
        <v>26</v>
      </c>
      <c r="F133" s="13" t="s">
        <v>27</v>
      </c>
      <c r="G133" s="13"/>
      <c r="H133" s="13"/>
      <c r="I133" s="13" t="s">
        <v>30</v>
      </c>
      <c r="J133" s="13" t="s">
        <v>31</v>
      </c>
    </row>
    <row r="134" spans="1:10" ht="18" customHeight="1" x14ac:dyDescent="0.25">
      <c r="A134" s="42" t="s">
        <v>308</v>
      </c>
      <c r="B134" s="38"/>
      <c r="C134" s="22" t="s">
        <v>2</v>
      </c>
      <c r="D134" s="22" t="s">
        <v>3</v>
      </c>
      <c r="E134" s="22" t="s">
        <v>4</v>
      </c>
      <c r="F134" s="22" t="s">
        <v>309</v>
      </c>
      <c r="G134" s="22"/>
      <c r="H134" s="22"/>
      <c r="I134" s="22"/>
      <c r="J134" s="22"/>
    </row>
    <row r="135" spans="1:10" ht="18" customHeight="1" x14ac:dyDescent="0.25">
      <c r="A135" s="33"/>
      <c r="B135" s="22" t="s">
        <v>12</v>
      </c>
      <c r="C135" s="22">
        <f>COUNTIFS($C138:$C163,"AWS",$E138:$E163,"Leads")</f>
        <v>1</v>
      </c>
      <c r="D135" s="22">
        <f>COUNTIFS($C138:$C163,"AWS",$E138:$E163,"Other")</f>
        <v>3</v>
      </c>
      <c r="E135" s="22">
        <f>COUNTIFS($C138:$C163,"AWS",$E138:$E163,"Page Views")</f>
        <v>1</v>
      </c>
      <c r="F135" s="22">
        <f>COUNTIFS($C138:$C163,"AWS",$E138:$E163,"UUs")</f>
        <v>0</v>
      </c>
      <c r="G135" s="22"/>
      <c r="H135" s="22"/>
      <c r="I135" s="22"/>
      <c r="J135" s="22"/>
    </row>
    <row r="136" spans="1:10" ht="18" customHeight="1" x14ac:dyDescent="0.25">
      <c r="A136" s="33"/>
      <c r="B136" s="22" t="s">
        <v>11</v>
      </c>
      <c r="C136" s="22">
        <f>COUNTIFS($C138:$C163,"EDW", $E138:$E163, "Leads")</f>
        <v>4</v>
      </c>
      <c r="D136" s="22">
        <f>COUNTIFS($C138:$C163,"EDW", $E138:$E163, "Other")</f>
        <v>7</v>
      </c>
      <c r="E136" s="22">
        <f>COUNTIFS($C138:$C163,"EDW", $E138:$E163, "Page Views")</f>
        <v>3</v>
      </c>
      <c r="F136" s="22">
        <f>COUNTIFS($C138:$C163,"EDW", $E138:$E163, "UUs")</f>
        <v>2</v>
      </c>
      <c r="G136" s="22"/>
      <c r="H136" s="22"/>
      <c r="I136" s="22"/>
      <c r="J136" s="22"/>
    </row>
    <row r="137" spans="1:10" ht="63" customHeight="1" x14ac:dyDescent="0.25">
      <c r="A137" s="21" t="s">
        <v>14</v>
      </c>
      <c r="B137" s="13" t="s">
        <v>23</v>
      </c>
      <c r="C137" s="13" t="s">
        <v>24</v>
      </c>
      <c r="D137" s="13" t="s">
        <v>25</v>
      </c>
      <c r="E137" s="13" t="s">
        <v>26</v>
      </c>
      <c r="F137" s="13" t="s">
        <v>27</v>
      </c>
      <c r="G137" s="13" t="s">
        <v>28</v>
      </c>
      <c r="H137" s="13" t="s">
        <v>29</v>
      </c>
      <c r="I137" s="13" t="s">
        <v>30</v>
      </c>
      <c r="J137" s="13" t="s">
        <v>31</v>
      </c>
    </row>
    <row r="138" spans="1:10" ht="18" customHeight="1" x14ac:dyDescent="0.25">
      <c r="A138" s="33"/>
      <c r="B138" s="33"/>
      <c r="C138" s="22"/>
      <c r="D138" s="22"/>
      <c r="E138" s="22"/>
      <c r="F138" s="22"/>
      <c r="G138" t="s">
        <v>36</v>
      </c>
      <c r="H138" t="s">
        <v>37</v>
      </c>
      <c r="I138" s="22"/>
      <c r="J138" s="22"/>
    </row>
    <row r="139" spans="1:10" ht="15.75" customHeight="1" x14ac:dyDescent="0.25">
      <c r="A139" s="8"/>
      <c r="B139" t="s">
        <v>310</v>
      </c>
      <c r="C139" t="s">
        <v>12</v>
      </c>
      <c r="D139" t="s">
        <v>311</v>
      </c>
      <c r="E139" t="s">
        <v>2</v>
      </c>
      <c r="F139" t="s">
        <v>214</v>
      </c>
      <c r="G139" t="s">
        <v>40</v>
      </c>
      <c r="H139" t="s">
        <v>37</v>
      </c>
      <c r="I139" s="19">
        <v>43256.342361111107</v>
      </c>
      <c r="J139" s="19">
        <v>43258.425694444442</v>
      </c>
    </row>
    <row r="140" spans="1:10" ht="15.75" customHeight="1" x14ac:dyDescent="0.25">
      <c r="A140" s="8"/>
      <c r="G140" t="s">
        <v>40</v>
      </c>
      <c r="H140" t="s">
        <v>37</v>
      </c>
      <c r="I140" s="19"/>
      <c r="J140" s="19"/>
    </row>
    <row r="141" spans="1:10" ht="15.75" customHeight="1" x14ac:dyDescent="0.25">
      <c r="A141" s="8"/>
      <c r="B141" t="s">
        <v>312</v>
      </c>
      <c r="C141" t="s">
        <v>11</v>
      </c>
      <c r="D141" t="s">
        <v>313</v>
      </c>
      <c r="E141" t="s">
        <v>3</v>
      </c>
      <c r="F141" t="s">
        <v>214</v>
      </c>
      <c r="G141" t="s">
        <v>40</v>
      </c>
      <c r="H141" t="s">
        <v>37</v>
      </c>
      <c r="I141" s="19">
        <v>43256.60833333333</v>
      </c>
      <c r="J141" s="19">
        <v>43259.355555555558</v>
      </c>
    </row>
    <row r="142" spans="1:10" ht="15.75" customHeight="1" x14ac:dyDescent="0.25">
      <c r="A142" s="8"/>
      <c r="B142" t="s">
        <v>314</v>
      </c>
      <c r="C142" t="s">
        <v>11</v>
      </c>
      <c r="D142" t="s">
        <v>315</v>
      </c>
      <c r="E142" t="s">
        <v>3</v>
      </c>
      <c r="F142" t="s">
        <v>214</v>
      </c>
      <c r="G142" t="s">
        <v>40</v>
      </c>
      <c r="H142" t="s">
        <v>37</v>
      </c>
      <c r="I142" s="19">
        <v>43256.992361111108</v>
      </c>
      <c r="J142" s="19">
        <v>43258.152777777781</v>
      </c>
    </row>
    <row r="143" spans="1:10" ht="15.75" customHeight="1" x14ac:dyDescent="0.25">
      <c r="A143" s="8"/>
      <c r="B143" t="s">
        <v>316</v>
      </c>
      <c r="C143" t="s">
        <v>11</v>
      </c>
      <c r="D143" t="s">
        <v>317</v>
      </c>
      <c r="E143" t="s">
        <v>3</v>
      </c>
      <c r="F143" t="s">
        <v>214</v>
      </c>
      <c r="G143" t="s">
        <v>40</v>
      </c>
      <c r="H143" t="s">
        <v>37</v>
      </c>
      <c r="I143" s="19">
        <v>43259.345833333333</v>
      </c>
      <c r="J143" s="19">
        <v>43259.34791666668</v>
      </c>
    </row>
    <row r="144" spans="1:10" ht="15.75" customHeight="1" x14ac:dyDescent="0.25">
      <c r="A144" s="8"/>
      <c r="G144" t="s">
        <v>40</v>
      </c>
      <c r="H144" t="s">
        <v>37</v>
      </c>
      <c r="I144" s="19"/>
      <c r="J144" s="19"/>
    </row>
    <row r="145" spans="1:10" ht="15.75" customHeight="1" x14ac:dyDescent="0.25">
      <c r="A145" s="8"/>
      <c r="B145" t="s">
        <v>318</v>
      </c>
      <c r="C145" t="s">
        <v>12</v>
      </c>
      <c r="D145" t="s">
        <v>319</v>
      </c>
      <c r="E145" t="s">
        <v>4</v>
      </c>
      <c r="F145" t="s">
        <v>214</v>
      </c>
      <c r="G145" t="s">
        <v>40</v>
      </c>
      <c r="H145" t="s">
        <v>37</v>
      </c>
      <c r="I145" s="19">
        <v>43255.419444444429</v>
      </c>
      <c r="J145" s="19">
        <v>43257.370138888888</v>
      </c>
    </row>
    <row r="146" spans="1:10" ht="15.75" customHeight="1" x14ac:dyDescent="0.25">
      <c r="A146" s="8"/>
      <c r="B146" t="s">
        <v>320</v>
      </c>
      <c r="C146" t="s">
        <v>11</v>
      </c>
      <c r="D146" t="s">
        <v>321</v>
      </c>
      <c r="E146" t="s">
        <v>4</v>
      </c>
      <c r="F146" t="s">
        <v>214</v>
      </c>
      <c r="G146" t="s">
        <v>40</v>
      </c>
      <c r="H146" t="s">
        <v>37</v>
      </c>
      <c r="I146" s="19">
        <v>43255.343055555553</v>
      </c>
      <c r="J146" s="19">
        <v>43255.706250000003</v>
      </c>
    </row>
    <row r="147" spans="1:10" ht="15.75" customHeight="1" x14ac:dyDescent="0.25">
      <c r="A147" s="8"/>
      <c r="B147" t="s">
        <v>322</v>
      </c>
      <c r="C147" t="s">
        <v>11</v>
      </c>
      <c r="D147" t="s">
        <v>323</v>
      </c>
      <c r="E147" t="s">
        <v>4</v>
      </c>
      <c r="F147" t="s">
        <v>214</v>
      </c>
      <c r="G147" t="s">
        <v>40</v>
      </c>
      <c r="H147" t="s">
        <v>37</v>
      </c>
      <c r="I147" s="19">
        <v>43256.355555555558</v>
      </c>
      <c r="J147" s="19">
        <v>43258.657638888893</v>
      </c>
    </row>
    <row r="148" spans="1:10" ht="15.75" customHeight="1" x14ac:dyDescent="0.25">
      <c r="A148" s="8"/>
      <c r="B148" t="s">
        <v>324</v>
      </c>
      <c r="C148" t="s">
        <v>11</v>
      </c>
      <c r="D148" t="s">
        <v>325</v>
      </c>
      <c r="E148" t="s">
        <v>4</v>
      </c>
      <c r="F148" t="s">
        <v>214</v>
      </c>
      <c r="G148" t="s">
        <v>40</v>
      </c>
      <c r="H148" t="s">
        <v>37</v>
      </c>
      <c r="I148" s="19">
        <v>43257.354166666657</v>
      </c>
      <c r="J148" s="19">
        <v>43257.373611111107</v>
      </c>
    </row>
    <row r="149" spans="1:10" ht="15.75" customHeight="1" x14ac:dyDescent="0.25">
      <c r="A149" s="8"/>
      <c r="G149" t="s">
        <v>40</v>
      </c>
      <c r="H149" t="s">
        <v>37</v>
      </c>
      <c r="I149" s="19"/>
      <c r="J149" s="19"/>
    </row>
    <row r="150" spans="1:10" ht="15.75" customHeight="1" x14ac:dyDescent="0.25">
      <c r="A150" s="8"/>
      <c r="B150" t="s">
        <v>326</v>
      </c>
      <c r="C150" t="s">
        <v>11</v>
      </c>
      <c r="D150" t="s">
        <v>327</v>
      </c>
      <c r="E150" t="s">
        <v>5</v>
      </c>
      <c r="F150" t="s">
        <v>214</v>
      </c>
      <c r="G150" t="s">
        <v>40</v>
      </c>
      <c r="H150" t="s">
        <v>37</v>
      </c>
      <c r="I150" s="19">
        <v>43258.472222222219</v>
      </c>
      <c r="J150" s="19">
        <v>43258.92083333333</v>
      </c>
    </row>
    <row r="151" spans="1:10" ht="15.75" customHeight="1" x14ac:dyDescent="0.25">
      <c r="A151" s="8"/>
      <c r="B151" t="s">
        <v>328</v>
      </c>
      <c r="C151" t="s">
        <v>11</v>
      </c>
      <c r="D151" t="s">
        <v>329</v>
      </c>
      <c r="E151" t="s">
        <v>2</v>
      </c>
      <c r="F151" t="s">
        <v>106</v>
      </c>
      <c r="G151" t="s">
        <v>40</v>
      </c>
      <c r="H151" t="s">
        <v>37</v>
      </c>
      <c r="I151" s="19">
        <v>43262.583333333343</v>
      </c>
      <c r="J151" s="19">
        <v>43265.313194444447</v>
      </c>
    </row>
    <row r="152" spans="1:10" ht="15.75" customHeight="1" x14ac:dyDescent="0.25">
      <c r="A152" s="8"/>
      <c r="B152" t="s">
        <v>330</v>
      </c>
      <c r="C152" t="s">
        <v>11</v>
      </c>
      <c r="D152" t="s">
        <v>331</v>
      </c>
      <c r="E152" t="s">
        <v>3</v>
      </c>
      <c r="F152" t="s">
        <v>163</v>
      </c>
      <c r="G152" t="s">
        <v>40</v>
      </c>
      <c r="H152" t="s">
        <v>37</v>
      </c>
      <c r="I152" s="19">
        <v>43262.633333333331</v>
      </c>
      <c r="J152" s="19">
        <v>43262.634722222218</v>
      </c>
    </row>
    <row r="153" spans="1:10" ht="15.75" customHeight="1" x14ac:dyDescent="0.25">
      <c r="A153" s="8"/>
      <c r="B153" t="s">
        <v>332</v>
      </c>
      <c r="C153" t="s">
        <v>11</v>
      </c>
      <c r="D153" t="s">
        <v>333</v>
      </c>
      <c r="E153" t="s">
        <v>3</v>
      </c>
      <c r="F153" t="s">
        <v>35</v>
      </c>
      <c r="G153" t="s">
        <v>40</v>
      </c>
      <c r="H153" t="s">
        <v>37</v>
      </c>
      <c r="I153" s="19">
        <v>43262.64166666667</v>
      </c>
      <c r="J153" s="19">
        <v>43263.35</v>
      </c>
    </row>
    <row r="154" spans="1:10" ht="15.75" customHeight="1" x14ac:dyDescent="0.25">
      <c r="A154" s="8"/>
      <c r="B154" t="s">
        <v>334</v>
      </c>
      <c r="C154" t="s">
        <v>11</v>
      </c>
      <c r="D154" t="s">
        <v>335</v>
      </c>
      <c r="E154" t="s">
        <v>3</v>
      </c>
      <c r="F154" t="s">
        <v>106</v>
      </c>
      <c r="G154" t="s">
        <v>40</v>
      </c>
      <c r="H154" t="s">
        <v>37</v>
      </c>
      <c r="I154" s="19">
        <v>43262.652777777781</v>
      </c>
      <c r="J154" s="19">
        <v>43264.289583333331</v>
      </c>
    </row>
    <row r="155" spans="1:10" ht="15.75" customHeight="1" x14ac:dyDescent="0.25">
      <c r="A155" s="8"/>
      <c r="B155" t="s">
        <v>336</v>
      </c>
      <c r="C155" t="s">
        <v>11</v>
      </c>
      <c r="D155" t="s">
        <v>337</v>
      </c>
      <c r="E155" t="s">
        <v>2</v>
      </c>
      <c r="F155" t="s">
        <v>163</v>
      </c>
      <c r="G155" t="s">
        <v>40</v>
      </c>
      <c r="H155" t="s">
        <v>37</v>
      </c>
      <c r="I155" s="19">
        <v>43263.645138888889</v>
      </c>
      <c r="J155" s="19">
        <v>43264.291666666657</v>
      </c>
    </row>
    <row r="156" spans="1:10" ht="15.75" customHeight="1" x14ac:dyDescent="0.25">
      <c r="A156" s="8"/>
      <c r="B156" t="s">
        <v>338</v>
      </c>
      <c r="C156" t="s">
        <v>12</v>
      </c>
      <c r="D156" t="s">
        <v>339</v>
      </c>
      <c r="E156" t="s">
        <v>3</v>
      </c>
      <c r="F156" t="s">
        <v>163</v>
      </c>
      <c r="G156" t="s">
        <v>40</v>
      </c>
      <c r="H156" t="s">
        <v>37</v>
      </c>
      <c r="I156" s="19">
        <v>43263.666666666657</v>
      </c>
      <c r="J156" s="19">
        <v>43266.46597222222</v>
      </c>
    </row>
    <row r="157" spans="1:10" ht="15.75" customHeight="1" x14ac:dyDescent="0.25">
      <c r="A157" s="8"/>
      <c r="B157" t="s">
        <v>340</v>
      </c>
      <c r="C157" t="s">
        <v>12</v>
      </c>
      <c r="D157" t="s">
        <v>341</v>
      </c>
      <c r="E157" t="s">
        <v>3</v>
      </c>
      <c r="F157" t="s">
        <v>163</v>
      </c>
      <c r="G157" t="s">
        <v>40</v>
      </c>
      <c r="H157" t="s">
        <v>37</v>
      </c>
      <c r="I157" s="19">
        <v>43264.314583333333</v>
      </c>
      <c r="J157" s="19">
        <v>43266.466666666667</v>
      </c>
    </row>
    <row r="158" spans="1:10" ht="15.75" customHeight="1" x14ac:dyDescent="0.25">
      <c r="A158" s="8"/>
      <c r="B158" t="s">
        <v>342</v>
      </c>
      <c r="C158" t="s">
        <v>12</v>
      </c>
      <c r="D158" t="s">
        <v>343</v>
      </c>
      <c r="E158" t="s">
        <v>3</v>
      </c>
      <c r="F158" t="s">
        <v>163</v>
      </c>
      <c r="G158" t="s">
        <v>40</v>
      </c>
      <c r="H158" t="s">
        <v>37</v>
      </c>
      <c r="I158" s="19">
        <v>43266.42083333333</v>
      </c>
      <c r="J158" s="19">
        <v>43266.465277777781</v>
      </c>
    </row>
    <row r="159" spans="1:10" ht="15.75" customHeight="1" x14ac:dyDescent="0.25">
      <c r="A159" s="8"/>
      <c r="B159" t="s">
        <v>344</v>
      </c>
      <c r="C159" t="s">
        <v>11</v>
      </c>
      <c r="D159" t="s">
        <v>345</v>
      </c>
      <c r="E159" t="s">
        <v>2</v>
      </c>
      <c r="F159" t="s">
        <v>214</v>
      </c>
      <c r="G159" t="s">
        <v>40</v>
      </c>
      <c r="H159" t="s">
        <v>37</v>
      </c>
      <c r="I159" s="19">
        <v>43269.71458333332</v>
      </c>
      <c r="J159" s="19">
        <v>43272.34375</v>
      </c>
    </row>
    <row r="160" spans="1:10" ht="15.75" customHeight="1" x14ac:dyDescent="0.25">
      <c r="A160" s="8"/>
      <c r="B160" t="s">
        <v>346</v>
      </c>
      <c r="C160" t="s">
        <v>11</v>
      </c>
      <c r="D160" t="s">
        <v>347</v>
      </c>
      <c r="E160" t="s">
        <v>2</v>
      </c>
      <c r="F160" t="s">
        <v>214</v>
      </c>
      <c r="G160" t="s">
        <v>40</v>
      </c>
      <c r="H160" t="s">
        <v>37</v>
      </c>
      <c r="I160" s="19">
        <v>43269.718055555553</v>
      </c>
      <c r="J160" s="19">
        <v>43272.344444444447</v>
      </c>
    </row>
    <row r="161" spans="1:10" ht="15.75" customHeight="1" x14ac:dyDescent="0.25">
      <c r="A161" s="8"/>
      <c r="B161" t="s">
        <v>348</v>
      </c>
      <c r="C161" t="s">
        <v>11</v>
      </c>
      <c r="D161" t="s">
        <v>349</v>
      </c>
      <c r="E161" t="s">
        <v>3</v>
      </c>
      <c r="F161" t="s">
        <v>214</v>
      </c>
      <c r="G161" t="s">
        <v>40</v>
      </c>
      <c r="H161" t="s">
        <v>37</v>
      </c>
      <c r="I161" s="19">
        <v>43271.92291666667</v>
      </c>
      <c r="J161" s="19">
        <v>43273.40208333332</v>
      </c>
    </row>
    <row r="162" spans="1:10" ht="15.75" customHeight="1" x14ac:dyDescent="0.25">
      <c r="A162" s="8"/>
      <c r="B162" t="str">
        <f>'[1]DQ Export'!C2</f>
        <v>DE-1489</v>
      </c>
      <c r="C162" t="str">
        <f>'[1]DQ Export'!X2</f>
        <v>EDW</v>
      </c>
      <c r="D162" t="str">
        <f>'[1]DQ Export'!B2</f>
        <v>FS UU's spike in KPI weekly</v>
      </c>
      <c r="E162" t="str">
        <f>'[1]DQ Export'!BF2</f>
        <v>UUs</v>
      </c>
      <c r="F162" t="str">
        <f>'[1]DQ Export'!E2</f>
        <v>Data Quality</v>
      </c>
      <c r="G162" t="s">
        <v>40</v>
      </c>
      <c r="H162" t="s">
        <v>37</v>
      </c>
      <c r="I162" s="19">
        <f>'[1]DQ Export'!R2</f>
        <v>43278.734027777777</v>
      </c>
      <c r="J162" s="19">
        <f>'[1]DQ Export'!S2</f>
        <v>43279.546527777777</v>
      </c>
    </row>
    <row r="163" spans="1:10" ht="18" customHeight="1" x14ac:dyDescent="0.25">
      <c r="A163" s="43" t="s">
        <v>14</v>
      </c>
      <c r="B163" s="38"/>
      <c r="C163" s="23">
        <f>COUNTA(B139:B161)</f>
        <v>20</v>
      </c>
      <c r="D163" s="44" t="s">
        <v>350</v>
      </c>
      <c r="E163" s="38"/>
      <c r="F163" s="27" t="s">
        <v>351</v>
      </c>
      <c r="G163" s="27"/>
      <c r="H163" s="27"/>
      <c r="I163" s="27" t="s">
        <v>351</v>
      </c>
      <c r="J163" s="27" t="s">
        <v>351</v>
      </c>
    </row>
    <row r="164" spans="1:10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</row>
    <row r="165" spans="1:10" ht="18" customHeight="1" x14ac:dyDescent="0.25">
      <c r="A165" s="33">
        <v>2018</v>
      </c>
      <c r="B165" s="33"/>
      <c r="C165" s="25" t="s">
        <v>2</v>
      </c>
      <c r="D165" s="25" t="s">
        <v>3</v>
      </c>
      <c r="E165" s="25" t="s">
        <v>4</v>
      </c>
      <c r="F165" s="25" t="s">
        <v>309</v>
      </c>
      <c r="G165" s="22"/>
      <c r="H165" s="25"/>
      <c r="I165" s="25"/>
      <c r="J165" s="25" t="s">
        <v>352</v>
      </c>
    </row>
    <row r="166" spans="1:10" ht="15" customHeight="1" x14ac:dyDescent="0.25">
      <c r="A166" s="45" t="s">
        <v>353</v>
      </c>
      <c r="B166" s="22" t="s">
        <v>11</v>
      </c>
      <c r="C166" s="22">
        <f>COUNTIFS($C169:$C196,"EDW", $E169:$E196, "Leads")</f>
        <v>1</v>
      </c>
      <c r="D166" s="22">
        <f>COUNTIFS($C169:$C196,"EDW", $E169:$E196, "Other")</f>
        <v>19</v>
      </c>
      <c r="E166" s="22">
        <f>COUNTIFS($C169:$C196,"EDW", $E169:$E196, "Page Views")</f>
        <v>3</v>
      </c>
      <c r="F166" s="22">
        <f>COUNTIFS($C169:$C196,"EDW", $E169:$E196, "UUs")</f>
        <v>0</v>
      </c>
      <c r="G166" s="22"/>
      <c r="H166" s="22"/>
      <c r="I166" s="22"/>
      <c r="J166" s="48">
        <f>SUM(C166:F167)</f>
        <v>24</v>
      </c>
    </row>
    <row r="167" spans="1:10" x14ac:dyDescent="0.25">
      <c r="A167" s="38"/>
      <c r="B167" s="22" t="s">
        <v>12</v>
      </c>
      <c r="C167" s="22">
        <f>COUNTIFS($C169:$C196,"AWS",$E169:$E196,"Leads")</f>
        <v>0</v>
      </c>
      <c r="D167" s="22">
        <f>COUNTIFS($C169:$C196,"AWS",$E169:$E196,"Other")</f>
        <v>0</v>
      </c>
      <c r="E167" s="22">
        <f>COUNTIFS($C169:$C196,"AWS",$E169:$E196,"Page Views")</f>
        <v>1</v>
      </c>
      <c r="F167" s="22">
        <f>COUNTIFS($C169:$C196,"AWS",$E169:$E196,"UUs")</f>
        <v>0</v>
      </c>
      <c r="G167" s="22"/>
      <c r="H167" s="22"/>
      <c r="I167" s="22"/>
      <c r="J167" s="38"/>
    </row>
    <row r="168" spans="1:10" ht="63" customHeight="1" x14ac:dyDescent="0.25">
      <c r="A168" s="26" t="s">
        <v>15</v>
      </c>
      <c r="B168" s="13" t="s">
        <v>23</v>
      </c>
      <c r="C168" s="13" t="s">
        <v>24</v>
      </c>
      <c r="D168" s="13" t="s">
        <v>25</v>
      </c>
      <c r="E168" s="13" t="s">
        <v>26</v>
      </c>
      <c r="F168" s="13" t="s">
        <v>27</v>
      </c>
      <c r="G168" s="13" t="s">
        <v>28</v>
      </c>
      <c r="H168" s="13" t="s">
        <v>29</v>
      </c>
      <c r="I168" s="13" t="s">
        <v>30</v>
      </c>
      <c r="J168" s="13" t="s">
        <v>31</v>
      </c>
    </row>
    <row r="169" spans="1:10" ht="15.75" customHeight="1" x14ac:dyDescent="0.25">
      <c r="A169" s="8"/>
      <c r="B169" t="str">
        <f>'[1]DQ Export'!C4</f>
        <v>DE-1517</v>
      </c>
      <c r="C169" t="str">
        <f>'[1]DQ Export'!X4</f>
        <v>EDW</v>
      </c>
      <c r="D169" t="str">
        <f>'[1]DQ Export'!B4</f>
        <v>BDR Error - Job Expired PID 53465299</v>
      </c>
      <c r="E169" t="str">
        <f>'[1]DQ Export'!BJ4</f>
        <v>Other</v>
      </c>
      <c r="F169" t="str">
        <f>'[1]DQ Export'!E4</f>
        <v>Data Quality</v>
      </c>
      <c r="G169" t="s">
        <v>36</v>
      </c>
      <c r="H169" t="s">
        <v>37</v>
      </c>
      <c r="I169" s="19">
        <f>'[1]DQ Export'!R4</f>
        <v>43286.392361111109</v>
      </c>
      <c r="J169" s="19">
        <f>'[1]DQ Export'!S4</f>
        <v>43289.996527777781</v>
      </c>
    </row>
    <row r="170" spans="1:10" ht="15.75" customHeight="1" x14ac:dyDescent="0.25">
      <c r="A170" s="8"/>
      <c r="B170" t="str">
        <f>'[1]DQ Export'!C5</f>
        <v>DE-1523</v>
      </c>
      <c r="C170" t="str">
        <f>'[1]DQ Export'!X5</f>
        <v>EDW</v>
      </c>
      <c r="D170" t="str">
        <f>'[1]DQ Export'!B5</f>
        <v>Rentals-Desktop-Tablet-Phone LDP PV 100% + Drop start 06-28</v>
      </c>
      <c r="E170" t="str">
        <f>'[1]DQ Export'!BJ5</f>
        <v>Page Views</v>
      </c>
      <c r="F170" t="str">
        <f>'[1]DQ Export'!E5</f>
        <v>Data Quality</v>
      </c>
      <c r="G170" t="s">
        <v>40</v>
      </c>
      <c r="H170" t="s">
        <v>37</v>
      </c>
      <c r="I170" s="19">
        <f>'[1]DQ Export'!R5</f>
        <v>43287.336111111108</v>
      </c>
      <c r="J170" s="19">
        <f>'[1]DQ Export'!S5</f>
        <v>43290.452777777777</v>
      </c>
    </row>
    <row r="171" spans="1:10" ht="15.75" customHeight="1" x14ac:dyDescent="0.25">
      <c r="A171" s="8"/>
      <c r="B171" t="str">
        <f>'[1]DQ Export'!C6</f>
        <v>DE-1527</v>
      </c>
      <c r="C171" t="str">
        <f>'[1]DQ Export'!X6</f>
        <v>BDR-ISSUES</v>
      </c>
      <c r="D171" t="str">
        <f>'[1]DQ Export'!B6</f>
        <v>BDR utilization: Missing Routing target and email format values for some agents</v>
      </c>
      <c r="E171" t="str">
        <f>'[1]DQ Export'!BJ6</f>
        <v>Other</v>
      </c>
      <c r="F171" t="str">
        <f>'[1]DQ Export'!E6</f>
        <v>Data Quality</v>
      </c>
      <c r="G171" t="s">
        <v>40</v>
      </c>
      <c r="H171" t="s">
        <v>37</v>
      </c>
      <c r="I171" s="19">
        <f>'[1]DQ Export'!R6</f>
        <v>43290</v>
      </c>
      <c r="J171" s="19">
        <f>'[1]DQ Export'!S6</f>
        <v>43297</v>
      </c>
    </row>
    <row r="172" spans="1:10" ht="15.75" customHeight="1" x14ac:dyDescent="0.25">
      <c r="A172" s="8"/>
      <c r="B172" t="str">
        <f>'[1]DQ Export'!C7</f>
        <v>DE-1532</v>
      </c>
      <c r="C172" t="str">
        <f>'[1]DQ Export'!X7</f>
        <v>BDR-ISSUES</v>
      </c>
      <c r="D172" t="str">
        <f>'[1]DQ Export'!B7</f>
        <v>BDR utilization: Advertiser IDs missing for agents but available in SFDC</v>
      </c>
      <c r="E172" t="str">
        <f>'[1]DQ Export'!BJ7</f>
        <v>Other</v>
      </c>
      <c r="F172" t="str">
        <f>'[1]DQ Export'!E7</f>
        <v>Data Quality</v>
      </c>
      <c r="G172" t="s">
        <v>40</v>
      </c>
      <c r="H172" t="s">
        <v>37</v>
      </c>
      <c r="I172" s="19">
        <f>'[1]DQ Export'!R7</f>
        <v>43291</v>
      </c>
      <c r="J172" s="19">
        <f>'[1]DQ Export'!S7</f>
        <v>43297</v>
      </c>
    </row>
    <row r="173" spans="1:10" ht="15.75" customHeight="1" x14ac:dyDescent="0.25">
      <c r="A173" s="8"/>
      <c r="B173" t="str">
        <f>'[1]DQ Export'!C8</f>
        <v>DE-1536</v>
      </c>
      <c r="C173" t="str">
        <f>'[1]DQ Export'!X8</f>
        <v>EDW</v>
      </c>
      <c r="D173" t="str">
        <f>'[1]DQ Export'!B8</f>
        <v>Omniture Data Missing 07-10 3 hours:  14-16 PST</v>
      </c>
      <c r="E173" t="str">
        <f>'[1]DQ Export'!BJ8</f>
        <v>Other</v>
      </c>
      <c r="F173" t="str">
        <f>'[1]DQ Export'!E8</f>
        <v>Data Quality</v>
      </c>
      <c r="G173" t="s">
        <v>40</v>
      </c>
      <c r="H173" t="s">
        <v>37</v>
      </c>
      <c r="I173" s="19">
        <f>'[1]DQ Export'!R8</f>
        <v>43292</v>
      </c>
      <c r="J173" s="19">
        <f>'[1]DQ Export'!S8</f>
        <v>43297</v>
      </c>
    </row>
    <row r="174" spans="1:10" ht="15.75" customHeight="1" x14ac:dyDescent="0.25">
      <c r="A174" s="8"/>
      <c r="B174" t="str">
        <f>'[1]DQ Export'!C9</f>
        <v>DE-1574</v>
      </c>
      <c r="C174" t="str">
        <f>'[1]DQ Export'!X9</f>
        <v>EDW</v>
      </c>
      <c r="D174" t="str">
        <f>'[1]DQ Export'!B9</f>
        <v>MoveDM.ListingCube.tblSearchMonthListingFact - Not updated with 2018-06 counts</v>
      </c>
      <c r="E174" t="str">
        <f>'[1]DQ Export'!BJ9</f>
        <v>Other</v>
      </c>
      <c r="F174" t="str">
        <f>'[1]DQ Export'!E9</f>
        <v>Data Quality</v>
      </c>
      <c r="G174" t="s">
        <v>40</v>
      </c>
      <c r="H174" t="s">
        <v>37</v>
      </c>
      <c r="I174" s="19">
        <f>'[1]DQ Export'!R9</f>
        <v>43294</v>
      </c>
      <c r="J174" s="19">
        <f>'[1]DQ Export'!S9</f>
        <v>43297</v>
      </c>
    </row>
    <row r="175" spans="1:10" ht="15.75" customHeight="1" x14ac:dyDescent="0.25">
      <c r="A175" s="8"/>
      <c r="B175" t="str">
        <f>'[1]DQ Export'!C10</f>
        <v>DE-1582</v>
      </c>
      <c r="C175" t="str">
        <f>'[1]DQ Export'!X10</f>
        <v>EDW</v>
      </c>
      <c r="D175" t="str">
        <f>'[1]DQ Export'!B10</f>
        <v>Licensing settings change addition of etl_create_date  column</v>
      </c>
      <c r="E175" t="s">
        <v>3</v>
      </c>
      <c r="F175" t="str">
        <f>'[1]DQ Export'!E10</f>
        <v>Data Quality</v>
      </c>
      <c r="G175" t="s">
        <v>40</v>
      </c>
      <c r="H175" t="s">
        <v>37</v>
      </c>
      <c r="I175" s="19">
        <v>43290</v>
      </c>
      <c r="J175" s="19">
        <v>43298</v>
      </c>
    </row>
    <row r="176" spans="1:10" ht="15.75" customHeight="1" x14ac:dyDescent="0.25">
      <c r="A176" s="8"/>
      <c r="B176" t="str">
        <f>'[1]DQ Export'!C11</f>
        <v>DE-1583</v>
      </c>
      <c r="C176" t="str">
        <f>'[1]DQ Export'!X11</f>
        <v>EDW</v>
      </c>
      <c r="D176" t="str">
        <f>'[1]DQ Export'!B11</f>
        <v>KPI weekly Tableau Report Refresh for 07/01 to 07/07</v>
      </c>
      <c r="E176" t="s">
        <v>3</v>
      </c>
      <c r="F176" t="str">
        <f>'[1]DQ Export'!E11</f>
        <v>Data Quality</v>
      </c>
      <c r="G176" t="s">
        <v>40</v>
      </c>
      <c r="H176" t="s">
        <v>37</v>
      </c>
      <c r="I176" s="19">
        <v>43291</v>
      </c>
      <c r="J176" s="19"/>
    </row>
    <row r="177" spans="1:10" ht="15.75" customHeight="1" x14ac:dyDescent="0.25">
      <c r="A177" s="8"/>
      <c r="B177" t="str">
        <f>'[1]DQ Export'!C12</f>
        <v>DE-1584</v>
      </c>
      <c r="C177" t="str">
        <f>'[1]DQ Export'!X12</f>
        <v>EDW</v>
      </c>
      <c r="D177" t="str">
        <f>'[1]DQ Export'!B12</f>
        <v>KPI weekly Tableau Report Refresh for 07/08 to 07/14</v>
      </c>
      <c r="E177" t="s">
        <v>3</v>
      </c>
      <c r="F177" t="str">
        <f>'[1]DQ Export'!E12</f>
        <v>Data Quality</v>
      </c>
      <c r="G177" t="s">
        <v>40</v>
      </c>
      <c r="H177" t="s">
        <v>37</v>
      </c>
      <c r="I177" s="19">
        <v>43298</v>
      </c>
      <c r="J177" s="19"/>
    </row>
    <row r="178" spans="1:10" ht="15.75" customHeight="1" x14ac:dyDescent="0.25">
      <c r="A178" s="8"/>
      <c r="B178" t="str">
        <f>'[1]DQ Export'!C13</f>
        <v>DE-1585</v>
      </c>
      <c r="C178" t="str">
        <f>'[1]DQ Export'!X13</f>
        <v>EDW</v>
      </c>
      <c r="D178" t="str">
        <f>'[1]DQ Export'!B13</f>
        <v>BI_MCT_FF_Leads_Extract_Inc was taking long time after Xleads  switched to AWS RDS</v>
      </c>
      <c r="E178" t="s">
        <v>3</v>
      </c>
      <c r="F178" t="str">
        <f>'[1]DQ Export'!E13</f>
        <v>Data Quality</v>
      </c>
      <c r="G178" t="s">
        <v>40</v>
      </c>
      <c r="H178" t="s">
        <v>37</v>
      </c>
      <c r="I178" s="19">
        <v>43295</v>
      </c>
      <c r="J178" s="19"/>
    </row>
    <row r="179" spans="1:10" ht="15.75" customHeight="1" x14ac:dyDescent="0.25">
      <c r="A179" s="8"/>
      <c r="B179" t="str">
        <f>'[1]DQ Export'!C14</f>
        <v>DE-1586</v>
      </c>
      <c r="C179" t="str">
        <f>'[1]DQ Export'!X14</f>
        <v>EDW</v>
      </c>
      <c r="D179" t="str">
        <f>'[1]DQ Export'!B14</f>
        <v>Licensing SP Review and deployment</v>
      </c>
      <c r="E179" t="str">
        <f>'[1]DQ Export'!BJ14</f>
        <v>Other</v>
      </c>
      <c r="F179" t="str">
        <f>'[1]DQ Export'!E14</f>
        <v>Data Quality</v>
      </c>
      <c r="G179" t="s">
        <v>40</v>
      </c>
      <c r="H179" t="s">
        <v>37</v>
      </c>
      <c r="I179" s="19">
        <f>'[1]DQ Export'!R14</f>
        <v>43296.898611111108</v>
      </c>
      <c r="J179" s="19">
        <f>'[1]DQ Export'!S14</f>
        <v>43297.934027777781</v>
      </c>
    </row>
    <row r="180" spans="1:10" ht="15.75" customHeight="1" x14ac:dyDescent="0.25">
      <c r="A180" s="8"/>
      <c r="B180" t="str">
        <f>'[1]DQ Export'!C15</f>
        <v>DE-1587</v>
      </c>
      <c r="C180" t="str">
        <f>'[1]DQ Export'!X15</f>
        <v>EDW</v>
      </c>
      <c r="D180" t="str">
        <f>'[1]DQ Export'!B15</f>
        <v>Licensing SSIS poackage review and deployment</v>
      </c>
      <c r="E180" t="str">
        <f>'[1]DQ Export'!BJ15</f>
        <v>Other</v>
      </c>
      <c r="F180" t="str">
        <f>'[1]DQ Export'!E15</f>
        <v>Data Quality</v>
      </c>
      <c r="G180" t="s">
        <v>40</v>
      </c>
      <c r="H180" t="s">
        <v>37</v>
      </c>
      <c r="I180" s="19">
        <f>'[1]DQ Export'!R15</f>
        <v>43296.898611111108</v>
      </c>
      <c r="J180" s="19">
        <f>'[1]DQ Export'!S15</f>
        <v>43297.819444444445</v>
      </c>
    </row>
    <row r="181" spans="1:10" ht="15.75" customHeight="1" x14ac:dyDescent="0.25">
      <c r="A181" s="8"/>
      <c r="B181" t="str">
        <f>'[1]DQ Export'!C16</f>
        <v>DE-1602</v>
      </c>
      <c r="C181" t="str">
        <f>'[1]DQ Export'!X16</f>
        <v>BDR-ISSUES</v>
      </c>
      <c r="D181" t="str">
        <f>'[1]DQ Export'!B16</f>
        <v>BDR Ofc Performance Tab-No Data-COOH-10854</v>
      </c>
      <c r="E181" t="str">
        <f>'[1]DQ Export'!BJ16</f>
        <v>Other</v>
      </c>
      <c r="F181" t="str">
        <f>'[1]DQ Export'!E16</f>
        <v>Data Quality</v>
      </c>
      <c r="G181" t="s">
        <v>40</v>
      </c>
      <c r="H181" t="s">
        <v>37</v>
      </c>
      <c r="I181" s="19">
        <f>'[1]DQ Export'!R16</f>
        <v>43297.545138888891</v>
      </c>
      <c r="J181" s="19">
        <f>'[1]DQ Export'!S16</f>
        <v>43298.31527777778</v>
      </c>
    </row>
    <row r="182" spans="1:10" ht="15.75" customHeight="1" x14ac:dyDescent="0.25">
      <c r="A182" s="8"/>
      <c r="B182" t="str">
        <f>'[1]DQ Export'!C17</f>
        <v>DE-1618</v>
      </c>
      <c r="C182" t="str">
        <f>'[1]DQ Export'!X17</f>
        <v>EDW</v>
      </c>
      <c r="D182" t="str">
        <f>'[1]DQ Export'!B17</f>
        <v>Connection for Buyers Lost Leads by Office - Discontinue using Legacy CustID</v>
      </c>
      <c r="E182" t="str">
        <f>'[1]DQ Export'!BJ17</f>
        <v>Other</v>
      </c>
      <c r="F182" t="str">
        <f>'[1]DQ Export'!E17</f>
        <v>Data Quality</v>
      </c>
      <c r="G182" t="s">
        <v>40</v>
      </c>
      <c r="H182" t="s">
        <v>37</v>
      </c>
      <c r="I182" s="19">
        <f>'[1]DQ Export'!R17</f>
        <v>43299.623611111114</v>
      </c>
      <c r="J182" s="19">
        <f>'[1]DQ Export'!S17</f>
        <v>43301.480555555558</v>
      </c>
    </row>
    <row r="183" spans="1:10" ht="15.75" customHeight="1" x14ac:dyDescent="0.25">
      <c r="A183" s="8"/>
      <c r="B183" t="str">
        <f>'[1]DQ Export'!C18</f>
        <v>DE-1623</v>
      </c>
      <c r="C183" t="str">
        <f>'[1]DQ Export'!X18</f>
        <v>EDW</v>
      </c>
      <c r="D183" t="str">
        <f>'[1]DQ Export'!B18</f>
        <v>LDP Views - AdvPro Drop-Desktop/Tablet &amp; Phone 50% Starting 07-18</v>
      </c>
      <c r="E183" t="str">
        <f>'[1]DQ Export'!BJ18</f>
        <v>Page Views</v>
      </c>
      <c r="F183" t="str">
        <f>'[1]DQ Export'!E18</f>
        <v>Data Quality</v>
      </c>
      <c r="G183" t="s">
        <v>40</v>
      </c>
      <c r="H183" t="s">
        <v>37</v>
      </c>
      <c r="I183" s="19">
        <f>'[1]DQ Export'!R18</f>
        <v>43301.57708333333</v>
      </c>
      <c r="J183" s="19">
        <f>'[1]DQ Export'!S18</f>
        <v>43301.638194444444</v>
      </c>
    </row>
    <row r="184" spans="1:10" ht="15.75" customHeight="1" x14ac:dyDescent="0.25">
      <c r="A184" s="8"/>
      <c r="B184" t="str">
        <f>'[1]DQ Export'!C19</f>
        <v>DE-1624</v>
      </c>
      <c r="C184" t="str">
        <f>'[1]DQ Export'!X19</f>
        <v>EDW</v>
      </c>
      <c r="D184" t="str">
        <f>'[1]DQ Export'!B19</f>
        <v>Phone Call Leads - AdvPro - Drop Starting 07-17</v>
      </c>
      <c r="E184" t="str">
        <f>'[1]DQ Export'!BJ19</f>
        <v>Leads</v>
      </c>
      <c r="F184" t="str">
        <f>'[1]DQ Export'!E19</f>
        <v>Data Quality</v>
      </c>
      <c r="G184" t="s">
        <v>40</v>
      </c>
      <c r="H184" t="s">
        <v>37</v>
      </c>
      <c r="I184" s="19">
        <f>'[1]DQ Export'!R19</f>
        <v>43301.584722222222</v>
      </c>
      <c r="J184" s="19">
        <f>'[1]DQ Export'!S19</f>
        <v>43301.638888888891</v>
      </c>
    </row>
    <row r="185" spans="1:10" ht="15.75" customHeight="1" x14ac:dyDescent="0.25">
      <c r="A185" s="8"/>
      <c r="B185" t="str">
        <f>'[1]DQ Export'!C20</f>
        <v>DE-1649</v>
      </c>
      <c r="C185" t="str">
        <f>'[1]DQ Export'!X20</f>
        <v>AWS</v>
      </c>
      <c r="D185" t="str">
        <f>'[1]DQ Export'!B20</f>
        <v>Omniture RD dataload issue due to Lambda permission changes</v>
      </c>
      <c r="E185" t="str">
        <f>'[1]DQ Export'!BJ20</f>
        <v>Page Views</v>
      </c>
      <c r="F185" t="str">
        <f>'[1]DQ Export'!E20</f>
        <v>Data Quality</v>
      </c>
      <c r="G185" t="s">
        <v>40</v>
      </c>
      <c r="H185" t="s">
        <v>37</v>
      </c>
      <c r="I185" s="19">
        <f>'[1]DQ Export'!R20</f>
        <v>43304.54583333333</v>
      </c>
      <c r="J185" s="19">
        <f>'[1]DQ Export'!S20</f>
        <v>43311.416666666664</v>
      </c>
    </row>
    <row r="186" spans="1:10" ht="15.75" customHeight="1" x14ac:dyDescent="0.25">
      <c r="A186" s="8"/>
      <c r="B186" t="str">
        <f>'[1]DQ Export'!C21</f>
        <v>DE-1650</v>
      </c>
      <c r="C186" t="str">
        <f>'[1]DQ Export'!X21</f>
        <v>EDW</v>
      </c>
      <c r="D186" t="str">
        <f>'[1]DQ Export'!B21</f>
        <v>BDR: Invalid Advertiser IDs showing for duplicate MLS sets in utilization tab</v>
      </c>
      <c r="E186" t="str">
        <f>'[1]DQ Export'!BJ21</f>
        <v>Other</v>
      </c>
      <c r="F186" t="str">
        <f>'[1]DQ Export'!E21</f>
        <v>Data Quality</v>
      </c>
      <c r="G186" t="s">
        <v>40</v>
      </c>
      <c r="H186" t="s">
        <v>37</v>
      </c>
      <c r="I186" s="19">
        <f>'[1]DQ Export'!R21</f>
        <v>43304.563888888886</v>
      </c>
      <c r="J186" s="19">
        <f>'[1]DQ Export'!S21</f>
        <v>43311.396527777775</v>
      </c>
    </row>
    <row r="187" spans="1:10" ht="15.75" customHeight="1" x14ac:dyDescent="0.25">
      <c r="A187" s="8"/>
      <c r="B187" t="str">
        <f>'[1]DQ Export'!C22</f>
        <v>DE-1651</v>
      </c>
      <c r="C187" t="str">
        <f>'[1]DQ Export'!X22</f>
        <v>EDW</v>
      </c>
      <c r="D187" t="str">
        <f>'[1]DQ Export'!B22</f>
        <v>BDR utilization: Branding Card settings are not displaying accurately</v>
      </c>
      <c r="E187" t="str">
        <f>'[1]DQ Export'!BJ22</f>
        <v>Other</v>
      </c>
      <c r="F187" t="str">
        <f>'[1]DQ Export'!E22</f>
        <v>Data Quality</v>
      </c>
      <c r="G187" t="s">
        <v>40</v>
      </c>
      <c r="H187" t="s">
        <v>37</v>
      </c>
      <c r="I187" s="19">
        <f>'[1]DQ Export'!R22</f>
        <v>43304.572222222225</v>
      </c>
      <c r="J187" s="19">
        <f>'[1]DQ Export'!S22</f>
        <v>43311.395138888889</v>
      </c>
    </row>
    <row r="188" spans="1:10" ht="15.75" customHeight="1" x14ac:dyDescent="0.25">
      <c r="A188" s="8"/>
      <c r="B188" t="str">
        <f>'[1]DQ Export'!C23</f>
        <v>DE-1656</v>
      </c>
      <c r="C188" t="str">
        <f>'[1]DQ Export'!X23</f>
        <v>EDW</v>
      </c>
      <c r="D188" t="str">
        <f>'[1]DQ Export'!B23</f>
        <v>Data issue Between segmentIO and site catalyst</v>
      </c>
      <c r="E188" t="str">
        <f>'[1]DQ Export'!BJ23</f>
        <v>Other</v>
      </c>
      <c r="F188" t="str">
        <f>'[1]DQ Export'!E23</f>
        <v>Data Quality</v>
      </c>
      <c r="G188" t="s">
        <v>40</v>
      </c>
      <c r="H188" t="s">
        <v>37</v>
      </c>
      <c r="I188" s="19">
        <f>'[1]DQ Export'!R23</f>
        <v>43304.747916666667</v>
      </c>
      <c r="J188" s="19">
        <f>'[1]DQ Export'!S23</f>
        <v>43311.417361111111</v>
      </c>
    </row>
    <row r="189" spans="1:10" ht="15.75" customHeight="1" x14ac:dyDescent="0.25">
      <c r="A189" s="8"/>
      <c r="B189" t="str">
        <f>'[1]DQ Export'!C24</f>
        <v>DE-1658</v>
      </c>
      <c r="C189" t="str">
        <f>'[1]DQ Export'!X24</f>
        <v>EDW</v>
      </c>
      <c r="D189" t="str">
        <f>'[1]DQ Export'!B24</f>
        <v>Informatica jobs are strucked on 07/21</v>
      </c>
      <c r="E189" t="str">
        <f>'[1]DQ Export'!BJ24</f>
        <v>Other</v>
      </c>
      <c r="F189" t="str">
        <f>'[1]DQ Export'!E24</f>
        <v>Data Quality</v>
      </c>
      <c r="G189" t="s">
        <v>40</v>
      </c>
      <c r="H189" t="s">
        <v>37</v>
      </c>
      <c r="I189" s="19">
        <f>'[1]DQ Export'!R24</f>
        <v>43304.762499999997</v>
      </c>
      <c r="J189" s="19">
        <f>'[1]DQ Export'!S24</f>
        <v>43311.418055555558</v>
      </c>
    </row>
    <row r="190" spans="1:10" ht="15.75" customHeight="1" x14ac:dyDescent="0.25">
      <c r="A190" s="8"/>
      <c r="B190" t="str">
        <f>'[1]DQ Export'!C25</f>
        <v>DE-1659</v>
      </c>
      <c r="C190" t="str">
        <f>'[1]DQ Export'!X25</f>
        <v>EDW</v>
      </c>
      <c r="D190" t="str">
        <f>'[1]DQ Export'!B25</f>
        <v>Licensing Historical load</v>
      </c>
      <c r="E190" t="str">
        <f>'[1]DQ Export'!BJ25</f>
        <v>Other</v>
      </c>
      <c r="F190" t="str">
        <f>'[1]DQ Export'!E25</f>
        <v>Data Quality</v>
      </c>
      <c r="G190" t="s">
        <v>40</v>
      </c>
      <c r="H190" t="s">
        <v>37</v>
      </c>
      <c r="I190" s="19">
        <f>'[1]DQ Export'!R25</f>
        <v>43304.767361111109</v>
      </c>
      <c r="J190" s="19">
        <f>'[1]DQ Export'!S25</f>
        <v>43311.419444444444</v>
      </c>
    </row>
    <row r="191" spans="1:10" ht="15.75" customHeight="1" x14ac:dyDescent="0.25">
      <c r="A191" s="8"/>
      <c r="B191" t="str">
        <f>'[1]DQ Export'!C26</f>
        <v>DE-1660</v>
      </c>
      <c r="C191" t="str">
        <f>'[1]DQ Export'!X26</f>
        <v>EDW</v>
      </c>
      <c r="D191" t="str">
        <f>'[1]DQ Export'!B26</f>
        <v>EDW Data Load Delay FOR 07/23</v>
      </c>
      <c r="E191" t="str">
        <f>'[1]DQ Export'!BJ26</f>
        <v>Other</v>
      </c>
      <c r="F191" t="str">
        <f>'[1]DQ Export'!E26</f>
        <v>Data Quality</v>
      </c>
      <c r="G191" t="s">
        <v>40</v>
      </c>
      <c r="H191" t="s">
        <v>37</v>
      </c>
      <c r="I191" s="19">
        <f>'[1]DQ Export'!R26</f>
        <v>43304.788194444445</v>
      </c>
      <c r="J191" s="19">
        <f>'[1]DQ Export'!S26</f>
        <v>43311.419444444444</v>
      </c>
    </row>
    <row r="192" spans="1:10" ht="15.75" customHeight="1" x14ac:dyDescent="0.25">
      <c r="A192" s="8"/>
      <c r="B192" t="str">
        <f>'[1]DQ Export'!C27</f>
        <v>DE-1674</v>
      </c>
      <c r="C192" t="str">
        <f>'[1]DQ Export'!X27</f>
        <v>EDW</v>
      </c>
      <c r="D192" t="str">
        <f>'[1]DQ Export'!B27</f>
        <v>BDR inventory tab showing blank</v>
      </c>
      <c r="E192" t="str">
        <f>'[1]DQ Export'!BJ27</f>
        <v>Other</v>
      </c>
      <c r="F192" t="str">
        <f>'[1]DQ Export'!E27</f>
        <v>Data Quality</v>
      </c>
      <c r="G192" t="s">
        <v>40</v>
      </c>
      <c r="H192" t="s">
        <v>37</v>
      </c>
      <c r="I192" s="19">
        <f>'[1]DQ Export'!R27</f>
        <v>43308.379166666666</v>
      </c>
      <c r="J192" s="19">
        <f>'[1]DQ Export'!S27</f>
        <v>43311.416666666664</v>
      </c>
    </row>
    <row r="193" spans="1:10" ht="15.75" customHeight="1" x14ac:dyDescent="0.25">
      <c r="A193" s="8"/>
      <c r="B193" t="str">
        <f>'[1]DQ Export'!C28</f>
        <v>DE-1699</v>
      </c>
      <c r="C193" t="str">
        <f>'[1]DQ Export'!X28</f>
        <v>EDW</v>
      </c>
      <c r="D193" t="str">
        <f>'[1]DQ Export'!B28</f>
        <v>Load latest pricing CPQ info to EDW</v>
      </c>
      <c r="E193" t="str">
        <f>'[1]DQ Export'!BM28</f>
        <v>Other</v>
      </c>
      <c r="F193" t="str">
        <f>'[1]DQ Export'!E28</f>
        <v>Data Quality</v>
      </c>
      <c r="G193" t="s">
        <v>40</v>
      </c>
      <c r="H193" t="s">
        <v>37</v>
      </c>
      <c r="I193" s="19">
        <f>'[1]DQ Export'!R28</f>
        <v>43311</v>
      </c>
      <c r="J193" s="19">
        <f>'[1]DQ Export'!S28</f>
        <v>43313</v>
      </c>
    </row>
    <row r="194" spans="1:10" ht="15.75" customHeight="1" x14ac:dyDescent="0.25">
      <c r="A194" s="8"/>
      <c r="B194" t="str">
        <f>'[1]DQ Export'!C29</f>
        <v>DE-1700</v>
      </c>
      <c r="C194" t="str">
        <f>'[1]DQ Export'!X29</f>
        <v>EDW</v>
      </c>
      <c r="D194" t="str">
        <f>'[1]DQ Export'!B29</f>
        <v>lead listing detail excel export error</v>
      </c>
      <c r="E194" t="str">
        <f>'[1]DQ Export'!BM29</f>
        <v>Other</v>
      </c>
      <c r="F194" t="str">
        <f>'[1]DQ Export'!E29</f>
        <v>Data Quality</v>
      </c>
      <c r="G194" t="s">
        <v>40</v>
      </c>
      <c r="H194" t="s">
        <v>37</v>
      </c>
      <c r="I194" s="19">
        <f>'[1]DQ Export'!R29</f>
        <v>43311</v>
      </c>
      <c r="J194" s="19">
        <f>'[1]DQ Export'!S29</f>
        <v>43314</v>
      </c>
    </row>
    <row r="195" spans="1:10" ht="15.75" customHeight="1" x14ac:dyDescent="0.25">
      <c r="A195" s="8"/>
      <c r="B195" t="str">
        <f>'[1]DQ Export'!C30</f>
        <v>DE-1701</v>
      </c>
      <c r="C195" t="str">
        <f>'[1]DQ Export'!X30</f>
        <v>EDW</v>
      </c>
      <c r="D195" t="str">
        <f>'[1]DQ Export'!B30</f>
        <v>Desktop/Tablet CfB Advantage Brand: LDP Views - Down 68% Starting on 07-26</v>
      </c>
      <c r="E195" t="str">
        <f>'[1]DQ Export'!BM30</f>
        <v>Page Views</v>
      </c>
      <c r="F195" t="str">
        <f>'[1]DQ Export'!E30</f>
        <v>Data Quality</v>
      </c>
      <c r="G195" t="s">
        <v>40</v>
      </c>
      <c r="H195" t="s">
        <v>37</v>
      </c>
      <c r="I195" s="19">
        <f>'[1]DQ Export'!R30</f>
        <v>43311</v>
      </c>
      <c r="J195" s="19">
        <f>'[1]DQ Export'!S30</f>
        <v>43313</v>
      </c>
    </row>
    <row r="196" spans="1:10" ht="26.25" customHeight="1" x14ac:dyDescent="0.25">
      <c r="A196" s="46" t="s">
        <v>15</v>
      </c>
      <c r="B196" s="38"/>
      <c r="C196" s="23">
        <f>COUNTA(B169:B191)</f>
        <v>23</v>
      </c>
      <c r="D196" s="47" t="s">
        <v>350</v>
      </c>
      <c r="E196" s="38"/>
      <c r="F196" s="27" t="s">
        <v>351</v>
      </c>
      <c r="G196" s="27"/>
      <c r="H196" s="27"/>
      <c r="I196" s="27" t="s">
        <v>351</v>
      </c>
      <c r="J196" s="27" t="s">
        <v>351</v>
      </c>
    </row>
    <row r="197" spans="1:10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</row>
    <row r="198" spans="1:10" ht="23.25" customHeight="1" x14ac:dyDescent="0.25">
      <c r="A198" s="34">
        <v>2018</v>
      </c>
      <c r="B198" s="33"/>
      <c r="C198" s="25" t="s">
        <v>2</v>
      </c>
      <c r="D198" s="25" t="s">
        <v>3</v>
      </c>
      <c r="E198" s="25" t="s">
        <v>4</v>
      </c>
      <c r="F198" s="25" t="s">
        <v>309</v>
      </c>
      <c r="G198" s="25"/>
      <c r="H198" s="25"/>
      <c r="I198" s="25"/>
      <c r="J198" s="25" t="s">
        <v>352</v>
      </c>
    </row>
    <row r="199" spans="1:10" ht="23.25" customHeight="1" x14ac:dyDescent="0.25">
      <c r="A199" s="34"/>
      <c r="B199" s="33"/>
      <c r="C199" s="25"/>
      <c r="D199" s="25"/>
      <c r="E199" s="25"/>
      <c r="F199" s="25"/>
      <c r="G199" s="25"/>
      <c r="H199" s="25"/>
      <c r="I199" s="25"/>
      <c r="J199" s="25"/>
    </row>
    <row r="200" spans="1:10" ht="15" customHeight="1" x14ac:dyDescent="0.25">
      <c r="A200" s="45" t="s">
        <v>354</v>
      </c>
      <c r="B200" s="22" t="s">
        <v>11</v>
      </c>
      <c r="C200" s="22">
        <f>COUNTIFS($C203:$C232,"EDW", $E203:$E232, "Leads")</f>
        <v>1</v>
      </c>
      <c r="D200" s="22">
        <f>COUNTIFS($C203:$C232,"EDW", $E203:$E232, "Other")</f>
        <v>15</v>
      </c>
      <c r="E200" s="22">
        <f>COUNTIFS($C203:$C232,"EDW", $E203:$E232, "Page Views")</f>
        <v>3</v>
      </c>
      <c r="F200" s="22">
        <f>COUNTIFS($C203:$C232,"EDW", $E203:$E232, "UUs")</f>
        <v>0</v>
      </c>
      <c r="G200" s="22"/>
      <c r="H200" s="22"/>
      <c r="I200" s="22"/>
      <c r="J200" s="48">
        <f>SUM(C200:F201)</f>
        <v>28</v>
      </c>
    </row>
    <row r="201" spans="1:10" x14ac:dyDescent="0.25">
      <c r="A201" s="38"/>
      <c r="B201" s="22" t="s">
        <v>12</v>
      </c>
      <c r="C201" s="22">
        <f>COUNTIFS($C203:$C232,"AWS",$E203:$E232,"Leads")</f>
        <v>0</v>
      </c>
      <c r="D201" s="22">
        <f>COUNTIFS($C203:$C232,"AWS",$E203:$E232,"Other")</f>
        <v>8</v>
      </c>
      <c r="E201" s="22">
        <f>COUNTIFS($C203:$C232,"AWS",$E203:$E232,"Page Views")</f>
        <v>1</v>
      </c>
      <c r="F201" s="22">
        <f>COUNTIFS($C203:$C232,"AWS",$E203:$E232,"UUs")</f>
        <v>0</v>
      </c>
      <c r="G201" s="22"/>
      <c r="H201" s="22"/>
      <c r="I201" s="22"/>
      <c r="J201" s="38"/>
    </row>
    <row r="202" spans="1:10" ht="47.25" customHeight="1" x14ac:dyDescent="0.25">
      <c r="A202" s="26" t="s">
        <v>16</v>
      </c>
      <c r="B202" s="13" t="s">
        <v>23</v>
      </c>
      <c r="C202" s="13" t="s">
        <v>24</v>
      </c>
      <c r="D202" s="13" t="s">
        <v>25</v>
      </c>
      <c r="E202" s="13" t="s">
        <v>26</v>
      </c>
      <c r="F202" s="13" t="s">
        <v>27</v>
      </c>
      <c r="G202" s="13" t="s">
        <v>28</v>
      </c>
      <c r="H202" s="13" t="s">
        <v>29</v>
      </c>
      <c r="I202" s="13" t="s">
        <v>30</v>
      </c>
      <c r="J202" s="13" t="s">
        <v>31</v>
      </c>
    </row>
    <row r="203" spans="1:10" ht="15.75" customHeight="1" x14ac:dyDescent="0.25">
      <c r="A203" s="8"/>
      <c r="B203" t="str">
        <f>'[1]DQ Export'!C31</f>
        <v>DE-1710</v>
      </c>
      <c r="C203" t="str">
        <f>'[1]DQ Export'!X31</f>
        <v>EDW</v>
      </c>
      <c r="D203" t="str">
        <f>'[1]DQ Export'!B31</f>
        <v>Latest Rate Card Files</v>
      </c>
      <c r="E203" t="str">
        <f>'[1]DQ Export'!BM31</f>
        <v>Other</v>
      </c>
      <c r="F203" t="str">
        <f>'[1]DQ Export'!E31</f>
        <v>Data Quality</v>
      </c>
      <c r="G203" t="s">
        <v>36</v>
      </c>
      <c r="H203" t="s">
        <v>37</v>
      </c>
      <c r="I203" s="19">
        <f>'[1]DQ Export'!R31</f>
        <v>43313</v>
      </c>
      <c r="J203" s="19">
        <f>'[1]DQ Export'!S31</f>
        <v>43313</v>
      </c>
    </row>
    <row r="204" spans="1:10" ht="15.75" customHeight="1" x14ac:dyDescent="0.25">
      <c r="A204" s="8"/>
      <c r="B204" t="str">
        <f>'[1]DQ Export'!C32</f>
        <v>DE-1711</v>
      </c>
      <c r="C204" t="s">
        <v>11</v>
      </c>
      <c r="D204" t="str">
        <f>'[1]DQ Export'!B32</f>
        <v>BDR - Performance Tab - Drill to Leads - Intermittent Error</v>
      </c>
      <c r="E204" t="str">
        <f>'[1]DQ Export'!BM32</f>
        <v>Other</v>
      </c>
      <c r="F204" t="str">
        <f>'[1]DQ Export'!E32</f>
        <v>Data Quality</v>
      </c>
      <c r="G204" t="s">
        <v>40</v>
      </c>
      <c r="H204" t="s">
        <v>37</v>
      </c>
      <c r="I204" s="19">
        <f>'[1]DQ Export'!R32</f>
        <v>43313</v>
      </c>
      <c r="J204" s="19">
        <f>'[1]DQ Export'!S32</f>
        <v>43314</v>
      </c>
    </row>
    <row r="205" spans="1:10" ht="15.75" customHeight="1" x14ac:dyDescent="0.25">
      <c r="A205" s="8"/>
      <c r="B205" t="str">
        <f>'[1]DQ Export'!C33</f>
        <v>DE-1714</v>
      </c>
      <c r="C205" t="str">
        <f>'[1]DQ Export'!X33</f>
        <v>EDW</v>
      </c>
      <c r="D205" t="str">
        <f>'[1]DQ Export'!B33</f>
        <v>Metrics down 50% for 07-31</v>
      </c>
      <c r="E205" t="str">
        <f>'[1]DQ Export'!BM33</f>
        <v>Other</v>
      </c>
      <c r="F205" t="str">
        <f>'[1]DQ Export'!E33</f>
        <v>Data Quality</v>
      </c>
      <c r="G205" t="s">
        <v>40</v>
      </c>
      <c r="H205" t="s">
        <v>37</v>
      </c>
      <c r="I205" s="19">
        <f>'[1]DQ Export'!R33</f>
        <v>43313</v>
      </c>
      <c r="J205" s="19">
        <f>'[1]DQ Export'!S33</f>
        <v>43318</v>
      </c>
    </row>
    <row r="206" spans="1:10" ht="15.75" customHeight="1" x14ac:dyDescent="0.25">
      <c r="A206" s="8"/>
      <c r="B206" t="str">
        <f>'[1]DQ Export'!C34</f>
        <v>DE-1721</v>
      </c>
      <c r="C206" t="str">
        <f>'[1]DQ Export'!X34</f>
        <v>EDW</v>
      </c>
      <c r="D206" t="str">
        <f>'[1]DQ Export'!B34</f>
        <v>BDX-Counts drop 29-76% Starting on 07-18</v>
      </c>
      <c r="E206" t="str">
        <f>'[1]DQ Export'!BM34</f>
        <v>Other</v>
      </c>
      <c r="F206" t="str">
        <f>'[1]DQ Export'!E34</f>
        <v>Data Quality</v>
      </c>
      <c r="G206" t="s">
        <v>40</v>
      </c>
      <c r="H206" t="s">
        <v>37</v>
      </c>
      <c r="I206" s="19">
        <f>'[1]DQ Export'!R34</f>
        <v>43315</v>
      </c>
      <c r="J206" s="19">
        <f>'[1]DQ Export'!S34</f>
        <v>43318</v>
      </c>
    </row>
    <row r="207" spans="1:10" ht="15.75" customHeight="1" x14ac:dyDescent="0.25">
      <c r="A207" s="8"/>
      <c r="B207" t="str">
        <f>'[1]DQ Export'!C35</f>
        <v>DE-1734</v>
      </c>
      <c r="C207" t="str">
        <f>'[1]DQ Export'!X35</f>
        <v>EDW</v>
      </c>
      <c r="D207" t="str">
        <f>'[1]DQ Export'!B35</f>
        <v>ProdPerformance-Registrations = 0 --- 08/04 &amp; 08/05</v>
      </c>
      <c r="E207" t="str">
        <f>'[1]DQ Export'!BM35</f>
        <v>Other</v>
      </c>
      <c r="F207" t="str">
        <f>'[1]DQ Export'!E35</f>
        <v>Data Quality</v>
      </c>
      <c r="G207" t="s">
        <v>40</v>
      </c>
      <c r="H207" t="s">
        <v>37</v>
      </c>
      <c r="I207" s="19">
        <f>'[1]DQ Export'!R35</f>
        <v>43318.613194444442</v>
      </c>
      <c r="J207" s="19">
        <f>'[1]DQ Export'!S35</f>
        <v>43320.30972222222</v>
      </c>
    </row>
    <row r="208" spans="1:10" ht="15.75" customHeight="1" x14ac:dyDescent="0.25">
      <c r="A208" s="8"/>
      <c r="B208" t="str">
        <f>'[1]DQ Export'!C36</f>
        <v>DE-1744</v>
      </c>
      <c r="C208" t="str">
        <f>'[1]DQ Export'!X36</f>
        <v>EDW</v>
      </c>
      <c r="D208" t="str">
        <f>'[1]DQ Export'!B36</f>
        <v>BDR: Agent missing data for Advantage Pro in Utilization report</v>
      </c>
      <c r="E208" t="str">
        <f>'[1]DQ Export'!BM36</f>
        <v>EDW</v>
      </c>
      <c r="F208" t="str">
        <f>'[1]DQ Export'!E36</f>
        <v>Data Quality</v>
      </c>
      <c r="G208" t="s">
        <v>40</v>
      </c>
      <c r="H208" t="s">
        <v>37</v>
      </c>
      <c r="I208" s="19">
        <f>'[1]DQ Export'!R36</f>
        <v>43319.354861111111</v>
      </c>
      <c r="J208" s="19">
        <f>'[1]DQ Export'!S36</f>
        <v>43325.581944444442</v>
      </c>
    </row>
    <row r="209" spans="1:10" ht="15.75" customHeight="1" x14ac:dyDescent="0.25">
      <c r="A209" s="8"/>
      <c r="B209" t="str">
        <f>'[1]DQ Export'!C37</f>
        <v>DE-1752</v>
      </c>
      <c r="C209" t="str">
        <f>'[1]DQ Export'!X37</f>
        <v>AWS</v>
      </c>
      <c r="D209" t="str">
        <f>'[1]DQ Export'!B37</f>
        <v>Missing Mapi Data for the hour 23 UTC</v>
      </c>
      <c r="E209" t="str">
        <f>'[1]DQ Export'!BM37</f>
        <v>Page Views</v>
      </c>
      <c r="F209" t="str">
        <f>'[1]DQ Export'!E37</f>
        <v>Data Quality</v>
      </c>
      <c r="G209" t="s">
        <v>40</v>
      </c>
      <c r="H209" t="s">
        <v>37</v>
      </c>
      <c r="I209" s="19">
        <f>'[1]DQ Export'!R37</f>
        <v>43319.754861111112</v>
      </c>
      <c r="J209" s="19">
        <f>'[1]DQ Export'!S37</f>
        <v>43322.661111111112</v>
      </c>
    </row>
    <row r="210" spans="1:10" ht="15.75" customHeight="1" x14ac:dyDescent="0.25">
      <c r="A210" s="8"/>
      <c r="B210" t="str">
        <f>'[1]DQ Export'!C38</f>
        <v>DE-1763</v>
      </c>
      <c r="C210" t="str">
        <f>'[1]DQ Export'!X38</f>
        <v>EDW</v>
      </c>
      <c r="D210" t="str">
        <f>'[1]DQ Export'!B38</f>
        <v>BDR Time-Out Errors</v>
      </c>
      <c r="E210" t="str">
        <f>'[1]DQ Export'!BM38</f>
        <v>Other</v>
      </c>
      <c r="F210" t="str">
        <f>'[1]DQ Export'!E38</f>
        <v>Data Quality</v>
      </c>
      <c r="G210" t="s">
        <v>40</v>
      </c>
      <c r="H210" t="s">
        <v>37</v>
      </c>
      <c r="I210" s="19">
        <f>'[1]DQ Export'!R38</f>
        <v>43320.357638888891</v>
      </c>
      <c r="J210" s="19">
        <f>'[1]DQ Export'!S38</f>
        <v>43325.436111111114</v>
      </c>
    </row>
    <row r="211" spans="1:10" ht="15.75" customHeight="1" x14ac:dyDescent="0.25">
      <c r="A211" s="8"/>
      <c r="B211" t="str">
        <f>'[1]DQ Export'!C39</f>
        <v>DE-1766</v>
      </c>
      <c r="C211" t="str">
        <f>'[1]DQ Export'!X39</f>
        <v>EDW</v>
      </c>
      <c r="D211" t="str">
        <f>'[1]DQ Export'!B39</f>
        <v>Mobile Page Views down 20% WoW on 08/07</v>
      </c>
      <c r="E211" t="str">
        <f>'[1]DQ Export'!BM39</f>
        <v>Page Views</v>
      </c>
      <c r="F211" t="str">
        <f>'[1]DQ Export'!E39</f>
        <v>Data Quality</v>
      </c>
      <c r="G211" t="s">
        <v>40</v>
      </c>
      <c r="H211" t="s">
        <v>37</v>
      </c>
      <c r="I211" s="19">
        <f>'[1]DQ Export'!R39</f>
        <v>43320.621527777781</v>
      </c>
      <c r="J211" s="19">
        <f>'[1]DQ Export'!S39</f>
        <v>43322.661111111112</v>
      </c>
    </row>
    <row r="212" spans="1:10" ht="15.75" customHeight="1" x14ac:dyDescent="0.25">
      <c r="A212" s="8"/>
      <c r="B212" t="str">
        <f>'[1]DQ Export'!C40</f>
        <v>DE-1770</v>
      </c>
      <c r="C212" t="str">
        <f>'[1]DQ Export'!X40</f>
        <v>EDW</v>
      </c>
      <c r="D212" t="str">
        <f>'[1]DQ Export'!B40</f>
        <v>BDR utilization: Branding settings missing in BDR - Broker hierarchy missing in DE</v>
      </c>
      <c r="E212" t="str">
        <f>'[1]DQ Export'!BM40</f>
        <v>Page Views</v>
      </c>
      <c r="F212" t="str">
        <f>'[1]DQ Export'!E40</f>
        <v>Data Quality</v>
      </c>
      <c r="G212" t="s">
        <v>40</v>
      </c>
      <c r="H212" t="s">
        <v>37</v>
      </c>
      <c r="I212" s="19">
        <f>'[1]DQ Export'!R40</f>
        <v>43320.738194444442</v>
      </c>
      <c r="J212" s="19">
        <f>'[1]DQ Export'!S40</f>
        <v>43325.624305555553</v>
      </c>
    </row>
    <row r="213" spans="1:10" ht="15.75" customHeight="1" x14ac:dyDescent="0.25">
      <c r="A213" s="8"/>
      <c r="B213" t="str">
        <f>'[1]DQ Export'!C41</f>
        <v>DE-1771</v>
      </c>
      <c r="C213" t="str">
        <f>'[1]DQ Export'!X41</f>
        <v>AWS</v>
      </c>
      <c r="D213" t="str">
        <f>'[1]DQ Export'!B41</f>
        <v>BDR utilization: Office address not displaying in report</v>
      </c>
      <c r="E213" t="str">
        <f>'[1]DQ Export'!BM41</f>
        <v>Other</v>
      </c>
      <c r="F213" t="str">
        <f>'[1]DQ Export'!E41</f>
        <v>Data Quality</v>
      </c>
      <c r="G213" t="s">
        <v>40</v>
      </c>
      <c r="H213" t="s">
        <v>37</v>
      </c>
      <c r="I213" s="19">
        <f>'[1]DQ Export'!R41</f>
        <v>43320.745833333334</v>
      </c>
      <c r="J213" s="19">
        <f>'[1]DQ Export'!S41</f>
        <v>43325.626388888886</v>
      </c>
    </row>
    <row r="214" spans="1:10" ht="15.75" customHeight="1" x14ac:dyDescent="0.25">
      <c r="A214" s="8"/>
      <c r="B214" t="str">
        <f>'[1]DQ Export'!C42</f>
        <v>DE-1774</v>
      </c>
      <c r="C214" t="str">
        <f>'[1]DQ Export'!X42</f>
        <v>EDW</v>
      </c>
      <c r="D214" t="str">
        <f>'[1]DQ Export'!B42</f>
        <v>OPR Summary Detail - No Leads 2018-03 O-CEVA-SMCR01</v>
      </c>
      <c r="E214" t="str">
        <f>'[1]DQ Export'!BM42</f>
        <v>Other</v>
      </c>
      <c r="F214" t="str">
        <f>'[1]DQ Export'!E42</f>
        <v>Data Quality</v>
      </c>
      <c r="G214" t="s">
        <v>40</v>
      </c>
      <c r="H214" t="s">
        <v>37</v>
      </c>
      <c r="I214" s="19">
        <f>'[1]DQ Export'!R42</f>
        <v>43321.479166666664</v>
      </c>
      <c r="J214" s="19">
        <f>'[1]DQ Export'!S42</f>
        <v>43325.622916666667</v>
      </c>
    </row>
    <row r="215" spans="1:10" ht="15.75" customHeight="1" x14ac:dyDescent="0.25">
      <c r="A215" s="8"/>
      <c r="B215" t="str">
        <f>'[1]DQ Export'!C43</f>
        <v>DE-1781</v>
      </c>
      <c r="C215" t="str">
        <f>'[1]DQ Export'!X43</f>
        <v>EDW</v>
      </c>
      <c r="D215" t="str">
        <f>'[1]DQ Export'!B43</f>
        <v>AdvPro Email Lead-Desktop/Tablet-Down 24% Start 08-07 -&gt; LEADPROD-3322</v>
      </c>
      <c r="E215" t="str">
        <f>'[1]DQ Export'!BM43</f>
        <v>Leads</v>
      </c>
      <c r="F215" t="str">
        <f>'[1]DQ Export'!E43</f>
        <v>Data Quality</v>
      </c>
      <c r="G215" t="s">
        <v>40</v>
      </c>
      <c r="H215" t="s">
        <v>37</v>
      </c>
      <c r="I215" s="19">
        <f>'[1]DQ Export'!R43</f>
        <v>43322.601388888892</v>
      </c>
      <c r="J215" s="19">
        <f>'[1]DQ Export'!S43</f>
        <v>43325.623611111114</v>
      </c>
    </row>
    <row r="216" spans="1:10" ht="15.75" customHeight="1" x14ac:dyDescent="0.25">
      <c r="A216" s="8"/>
      <c r="B216" t="str">
        <f>'[1]DQ Export'!C44</f>
        <v>DE-1782</v>
      </c>
      <c r="C216" t="str">
        <f>'[1]DQ Export'!X44</f>
        <v>EDW</v>
      </c>
      <c r="D216" t="str">
        <f>'[1]DQ Export'!B44</f>
        <v>BDR Office Utilization: Advertiser ID showing as "Not Available"</v>
      </c>
      <c r="E216" t="str">
        <f>'[1]DQ Export'!BM44</f>
        <v>Other</v>
      </c>
      <c r="F216" t="str">
        <f>'[1]DQ Export'!E44</f>
        <v>Data Quality</v>
      </c>
      <c r="G216" t="s">
        <v>40</v>
      </c>
      <c r="H216" t="s">
        <v>37</v>
      </c>
      <c r="I216" s="19">
        <f>'[1]DQ Export'!R44</f>
        <v>43322.628472222219</v>
      </c>
      <c r="J216" s="19">
        <f>'[1]DQ Export'!S44</f>
        <v>43325.626388888886</v>
      </c>
    </row>
    <row r="217" spans="1:10" ht="15.75" customHeight="1" x14ac:dyDescent="0.25">
      <c r="A217" s="8"/>
      <c r="B217" t="str">
        <f>'[1]DQ Export'!C45</f>
        <v>DE-1783</v>
      </c>
      <c r="C217" t="str">
        <f>'[1]DQ Export'!X45</f>
        <v>EDW</v>
      </c>
      <c r="D217" t="str">
        <f>'[1]DQ Export'!B45</f>
        <v>Dashboard and BDR are showing different Advantage routing target for Adv id=183859</v>
      </c>
      <c r="E217" t="str">
        <f>'[1]DQ Export'!BM45</f>
        <v>Other</v>
      </c>
      <c r="F217" t="str">
        <f>'[1]DQ Export'!E45</f>
        <v>Data Quality</v>
      </c>
      <c r="G217" t="s">
        <v>40</v>
      </c>
      <c r="H217" t="s">
        <v>37</v>
      </c>
      <c r="I217" s="19">
        <f>'[1]DQ Export'!R45</f>
        <v>43322.650694444441</v>
      </c>
      <c r="J217" s="19">
        <f>'[1]DQ Export'!S45</f>
        <v>43325.627083333333</v>
      </c>
    </row>
    <row r="218" spans="1:10" ht="15.75" customHeight="1" x14ac:dyDescent="0.25">
      <c r="A218" s="8"/>
      <c r="B218" t="str">
        <f>'[1]DQ Export'!C46</f>
        <v>DE-1790</v>
      </c>
      <c r="C218" t="str">
        <f>'[1]DQ Export'!X46</f>
        <v>EDW</v>
      </c>
      <c r="D218" t="str">
        <f>'[1]DQ Export'!B46</f>
        <v>BDR Job Expired BHHS New England</v>
      </c>
      <c r="E218" t="s">
        <v>3</v>
      </c>
      <c r="F218" t="str">
        <f>'[1]DQ Export'!E46</f>
        <v>Done</v>
      </c>
      <c r="G218" t="s">
        <v>40</v>
      </c>
      <c r="H218" t="s">
        <v>37</v>
      </c>
      <c r="I218" s="19">
        <f>'[1]DQ Export'!R46</f>
        <v>43328.436805555553</v>
      </c>
      <c r="J218" s="19">
        <f>'[1]DQ Export'!S46</f>
        <v>43333.336805555555</v>
      </c>
    </row>
    <row r="219" spans="1:10" ht="15.75" customHeight="1" x14ac:dyDescent="0.25">
      <c r="A219" s="8"/>
      <c r="B219" t="str">
        <f>'[1]DQ Export'!C47</f>
        <v>DE-1791</v>
      </c>
      <c r="C219" t="str">
        <f>'[1]DQ Export'!X47</f>
        <v>EDW</v>
      </c>
      <c r="D219" t="str">
        <f>'[1]DQ Export'!B47</f>
        <v>Android Instant- UUs, Visits, Page Views Drop 80% start 08-12</v>
      </c>
      <c r="E219" t="str">
        <f>'[1]DQ Export'!BM47</f>
        <v>Page Views</v>
      </c>
      <c r="F219" t="str">
        <f>'[1]DQ Export'!E47</f>
        <v>In Progress</v>
      </c>
      <c r="G219" t="s">
        <v>40</v>
      </c>
      <c r="H219" t="s">
        <v>37</v>
      </c>
      <c r="I219" s="19">
        <f>'[1]DQ Export'!R47</f>
        <v>43327.383333333331</v>
      </c>
      <c r="J219" s="19">
        <f>'[1]DQ Export'!S47</f>
        <v>43333.336805555555</v>
      </c>
    </row>
    <row r="220" spans="1:10" ht="15.75" customHeight="1" x14ac:dyDescent="0.25">
      <c r="A220" s="8"/>
      <c r="B220" t="str">
        <f>'[1]DQ Export'!C48</f>
        <v>DE-1801</v>
      </c>
      <c r="C220" t="str">
        <f>'[1]DQ Export'!X48</f>
        <v>EDW</v>
      </c>
      <c r="D220" t="str">
        <f>'[1]DQ Export'!B48</f>
        <v>All Experiences - Registrations = zero on 08-14</v>
      </c>
      <c r="E220" t="str">
        <f>'[1]DQ Export'!BM48</f>
        <v>Other</v>
      </c>
      <c r="F220" t="str">
        <f>'[1]DQ Export'!E48</f>
        <v>Done</v>
      </c>
      <c r="G220" t="s">
        <v>40</v>
      </c>
      <c r="H220" t="s">
        <v>37</v>
      </c>
      <c r="I220" s="19">
        <f>'[1]DQ Export'!R48</f>
        <v>43327.569444444445</v>
      </c>
      <c r="J220" s="19">
        <f>'[1]DQ Export'!S48</f>
        <v>43333.336805555555</v>
      </c>
    </row>
    <row r="221" spans="1:10" ht="15.75" customHeight="1" x14ac:dyDescent="0.25">
      <c r="A221" s="8"/>
      <c r="B221" t="str">
        <f>'[1]DQ Export'!C49</f>
        <v>DE-1803</v>
      </c>
      <c r="C221" t="str">
        <f>'[1]DQ Export'!X49</f>
        <v>AWS</v>
      </c>
      <c r="D221" t="str">
        <f>'[1]DQ Export'!B49</f>
        <v>Data Science Airflow Server Dag issues</v>
      </c>
      <c r="E221" t="str">
        <f>'[1]DQ Export'!BM49</f>
        <v>Other</v>
      </c>
      <c r="F221" t="str">
        <f>'[1]DQ Export'!E49</f>
        <v>Done</v>
      </c>
      <c r="G221" t="s">
        <v>40</v>
      </c>
      <c r="H221" t="s">
        <v>37</v>
      </c>
      <c r="I221" s="19">
        <f>'[1]DQ Export'!R49</f>
        <v>43332.816666666666</v>
      </c>
      <c r="J221" s="19">
        <f>'[1]DQ Export'!S49</f>
        <v>43332.601388888892</v>
      </c>
    </row>
    <row r="222" spans="1:10" ht="15.75" customHeight="1" x14ac:dyDescent="0.25">
      <c r="A222" s="8"/>
      <c r="B222" t="str">
        <f>'[1]DQ Export'!C50</f>
        <v>DE-1812</v>
      </c>
      <c r="C222" t="str">
        <f>'[1]DQ Export'!X50</f>
        <v>AWS</v>
      </c>
      <c r="D222" t="str">
        <f>'[1]DQ Export'!B50</f>
        <v>PROD: 2018-08-17: Reconcillation Validation Results between SEGMENTIO and SiteCatalyst [ FAILED ]</v>
      </c>
      <c r="E222" t="str">
        <f>'[1]DQ Export'!BM50</f>
        <v>Other</v>
      </c>
      <c r="F222" t="str">
        <f>'[1]DQ Export'!E50</f>
        <v>In Progress</v>
      </c>
      <c r="G222" t="s">
        <v>40</v>
      </c>
      <c r="H222" t="s">
        <v>37</v>
      </c>
      <c r="I222" s="19">
        <f>'[1]DQ Export'!R50</f>
        <v>43333.021527777775</v>
      </c>
      <c r="J222" s="19">
        <f>'[1]DQ Export'!S50</f>
        <v>43332.600694444445</v>
      </c>
    </row>
    <row r="223" spans="1:10" ht="15.75" customHeight="1" x14ac:dyDescent="0.25">
      <c r="A223" s="8"/>
      <c r="B223" t="str">
        <f>'[1]DQ Export'!C51</f>
        <v>DE-1813</v>
      </c>
      <c r="C223" t="str">
        <f>'[1]DQ Export'!X51</f>
        <v>AWS</v>
      </c>
      <c r="D223" t="str">
        <f>'[1]DQ Export'!B51</f>
        <v>Missing Mapi BD data for 08/07</v>
      </c>
      <c r="E223" t="str">
        <f>'[1]DQ Export'!BM51</f>
        <v>Other</v>
      </c>
      <c r="F223" t="str">
        <f>'[1]DQ Export'!E51</f>
        <v>To Do</v>
      </c>
      <c r="G223" t="s">
        <v>40</v>
      </c>
      <c r="H223" t="s">
        <v>37</v>
      </c>
      <c r="I223" s="19">
        <f>'[1]DQ Export'!R51</f>
        <v>43332.599305555559</v>
      </c>
      <c r="J223" s="19">
        <f>'[1]DQ Export'!S51</f>
        <v>43332.599305555559</v>
      </c>
    </row>
    <row r="224" spans="1:10" ht="15.75" customHeight="1" x14ac:dyDescent="0.25">
      <c r="A224" s="8"/>
      <c r="B224" t="str">
        <f>'[1]DQ Export'!C52</f>
        <v>DE-1814</v>
      </c>
      <c r="C224" t="str">
        <f>'[1]DQ Export'!X52</f>
        <v>AWS</v>
      </c>
      <c r="D224" t="str">
        <f>'[1]DQ Export'!B52</f>
        <v>Mapi BD data is more for the date 2018/08/17 hour 7</v>
      </c>
      <c r="E224" t="str">
        <f>'[1]DQ Export'!BM52</f>
        <v>Other</v>
      </c>
      <c r="F224" t="str">
        <f>'[1]DQ Export'!E52</f>
        <v>Data Quality</v>
      </c>
      <c r="G224" t="s">
        <v>40</v>
      </c>
      <c r="H224" t="s">
        <v>37</v>
      </c>
      <c r="I224" s="19">
        <f>'[1]DQ Export'!R52</f>
        <v>43331.431250000001</v>
      </c>
      <c r="J224" s="19">
        <f>'[1]DQ Export'!S52</f>
        <v>43332.597916666666</v>
      </c>
    </row>
    <row r="225" spans="1:10" ht="15.75" customHeight="1" x14ac:dyDescent="0.25">
      <c r="A225" s="8"/>
      <c r="B225" t="str">
        <f>'[1]DQ Export'!C53</f>
        <v>DE-1815</v>
      </c>
      <c r="C225" t="str">
        <f>'[1]DQ Export'!X53</f>
        <v>AWS</v>
      </c>
      <c r="D225" t="str">
        <f>'[1]DQ Export'!B53</f>
        <v>MAPI Reconciliation data was not available for the date 2018-08-18</v>
      </c>
      <c r="E225" t="str">
        <f>'[1]DQ Export'!BM53</f>
        <v>Other</v>
      </c>
      <c r="F225" t="str">
        <f>'[1]DQ Export'!E53</f>
        <v>Data Quality</v>
      </c>
      <c r="G225" t="s">
        <v>40</v>
      </c>
      <c r="H225" t="s">
        <v>37</v>
      </c>
      <c r="I225" s="19">
        <f>'[1]DQ Export'!R53</f>
        <v>43331.443055555559</v>
      </c>
      <c r="J225" s="19">
        <f>'[1]DQ Export'!S53</f>
        <v>43333.634722222225</v>
      </c>
    </row>
    <row r="226" spans="1:10" ht="15.75" customHeight="1" x14ac:dyDescent="0.25">
      <c r="A226" s="8"/>
      <c r="B226" t="str">
        <f>'[1]DQ Export'!C54</f>
        <v>DE-1823</v>
      </c>
      <c r="C226" t="str">
        <f>'[1]DQ Export'!X54</f>
        <v>EDW</v>
      </c>
      <c r="D226" t="str">
        <f>'[1]DQ Export'!B54</f>
        <v>BDX-Driving Direction iOS drop 76% Start 07-18 MAPI-</v>
      </c>
      <c r="E226" t="str">
        <f>'[1]DQ Export'!BM54</f>
        <v>Other</v>
      </c>
      <c r="F226" t="str">
        <f>'[1]DQ Export'!E54</f>
        <v>Data Quality</v>
      </c>
      <c r="G226" t="s">
        <v>40</v>
      </c>
      <c r="H226" t="s">
        <v>37</v>
      </c>
      <c r="I226" s="19">
        <f>'[1]DQ Export'!R54</f>
        <v>43332.411111111112</v>
      </c>
      <c r="J226" s="19">
        <f>'[1]DQ Export'!S54</f>
        <v>43332.413194444445</v>
      </c>
    </row>
    <row r="227" spans="1:10" ht="15.75" customHeight="1" x14ac:dyDescent="0.25">
      <c r="A227" s="8"/>
      <c r="B227" t="str">
        <f>'[1]DQ Export'!C55</f>
        <v>DE-1832</v>
      </c>
      <c r="C227" t="str">
        <f>'[1]DQ Export'!X55</f>
        <v>AWS</v>
      </c>
      <c r="D227" t="str">
        <f>'[1]DQ Export'!B55</f>
        <v>Foundation Feed - No SRP Imp before 07-26 634325255 (MLS 135475)</v>
      </c>
      <c r="E227" t="str">
        <f>'[1]DQ Export'!BM55</f>
        <v>Other</v>
      </c>
      <c r="F227" t="str">
        <f>'[1]DQ Export'!E55</f>
        <v>Data Quality</v>
      </c>
      <c r="G227" t="s">
        <v>40</v>
      </c>
      <c r="H227" t="s">
        <v>37</v>
      </c>
      <c r="I227" s="19">
        <f>'[1]DQ Export'!R55</f>
        <v>43333.355555555558</v>
      </c>
      <c r="J227" s="19">
        <f>'[1]DQ Export'!S55</f>
        <v>43339.5625</v>
      </c>
    </row>
    <row r="228" spans="1:10" ht="15.75" customHeight="1" x14ac:dyDescent="0.25">
      <c r="A228" s="8"/>
      <c r="B228" t="str">
        <f>'[1]DQ Export'!C56</f>
        <v>DE-1862</v>
      </c>
      <c r="C228" t="str">
        <f>'[1]DQ Export'!X56</f>
        <v>EDW</v>
      </c>
      <c r="D228" t="str">
        <f>'[1]DQ Export'!B56</f>
        <v>Community TFN Call-Desktop Drop 2018-04</v>
      </c>
      <c r="E228" t="s">
        <v>3</v>
      </c>
      <c r="F228" t="str">
        <f>'[1]DQ Export'!E56</f>
        <v>Data Quality</v>
      </c>
      <c r="G228" t="s">
        <v>40</v>
      </c>
      <c r="H228" t="s">
        <v>37</v>
      </c>
      <c r="I228" s="19">
        <f>'[1]DQ Export'!R56</f>
        <v>43340.370833333334</v>
      </c>
      <c r="J228" s="19">
        <f>'[1]DQ Export'!S56</f>
        <v>43340.430555555555</v>
      </c>
    </row>
    <row r="229" spans="1:10" ht="15.75" customHeight="1" x14ac:dyDescent="0.25">
      <c r="A229" s="8"/>
      <c r="B229" t="str">
        <f>'[1]DQ Export'!C57</f>
        <v>DE-1863</v>
      </c>
      <c r="C229" t="str">
        <f>'[1]DQ Export'!X57</f>
        <v>EDW</v>
      </c>
      <c r="D229" t="str">
        <f>'[1]DQ Export'!B57</f>
        <v>BDX Leads Month Counts MSTR not equal to BDX</v>
      </c>
      <c r="E229" t="s">
        <v>3</v>
      </c>
      <c r="F229" t="str">
        <f>'[1]DQ Export'!E57</f>
        <v>Data Quality</v>
      </c>
      <c r="G229" t="s">
        <v>40</v>
      </c>
      <c r="H229" t="s">
        <v>37</v>
      </c>
      <c r="I229" s="19">
        <f>'[1]DQ Export'!R57</f>
        <v>43340.371527777781</v>
      </c>
      <c r="J229" s="19">
        <f>'[1]DQ Export'!S57</f>
        <v>43340.689583333333</v>
      </c>
    </row>
    <row r="230" spans="1:10" ht="15.75" customHeight="1" x14ac:dyDescent="0.25">
      <c r="A230" s="8"/>
      <c r="B230" t="str">
        <f>'[1]DQ Export'!C58</f>
        <v>DE-1864</v>
      </c>
      <c r="C230" t="str">
        <f>'[1]DQ Export'!X58</f>
        <v>EDW</v>
      </c>
      <c r="D230" t="str">
        <f>'[1]DQ Export'!B58</f>
        <v>BDX Community Search Drop - Start 01-30</v>
      </c>
      <c r="E230" t="s">
        <v>3</v>
      </c>
      <c r="F230" t="str">
        <f>'[1]DQ Export'!E58</f>
        <v>Data Quality</v>
      </c>
      <c r="G230" t="s">
        <v>40</v>
      </c>
      <c r="H230" t="s">
        <v>37</v>
      </c>
      <c r="I230" s="19">
        <f>'[1]DQ Export'!R58</f>
        <v>43340.373611111114</v>
      </c>
      <c r="J230" s="19">
        <f>'[1]DQ Export'!S58</f>
        <v>43347.363888888889</v>
      </c>
    </row>
    <row r="231" spans="1:10" ht="15.75" customHeight="1" x14ac:dyDescent="0.25">
      <c r="A231" s="8"/>
      <c r="B231" t="str">
        <f>'[1]DQ Export'!C59</f>
        <v>DE-1866</v>
      </c>
      <c r="C231" t="str">
        <f>'[1]DQ Export'!X59</f>
        <v>AWS</v>
      </c>
      <c r="D231" t="str">
        <f>'[1]DQ Export'!B59</f>
        <v>SegmentIO/ sitecatalyst 12 hour data has difference</v>
      </c>
      <c r="E231" t="s">
        <v>3</v>
      </c>
      <c r="F231" t="str">
        <f>'[1]DQ Export'!E59</f>
        <v>Data Quality</v>
      </c>
      <c r="G231" t="s">
        <v>40</v>
      </c>
      <c r="H231" t="s">
        <v>37</v>
      </c>
      <c r="I231" s="19">
        <f>'[1]DQ Export'!R59</f>
        <v>43340.718055555553</v>
      </c>
      <c r="J231" s="19">
        <f>'[1]DQ Export'!S59</f>
        <v>43347.363888888889</v>
      </c>
    </row>
    <row r="232" spans="1:10" ht="26.25" customHeight="1" x14ac:dyDescent="0.25">
      <c r="A232" s="46" t="s">
        <v>16</v>
      </c>
      <c r="B232" s="38"/>
      <c r="C232" s="23">
        <f>COUNTA(B203:B225)</f>
        <v>23</v>
      </c>
      <c r="D232" s="47" t="s">
        <v>350</v>
      </c>
      <c r="E232" s="38"/>
      <c r="F232" s="27" t="s">
        <v>351</v>
      </c>
      <c r="G232" s="27"/>
      <c r="H232" s="27"/>
      <c r="I232" s="27" t="s">
        <v>351</v>
      </c>
      <c r="J232" s="27" t="s">
        <v>351</v>
      </c>
    </row>
    <row r="233" spans="1:10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</row>
    <row r="234" spans="1:10" ht="23.25" customHeight="1" x14ac:dyDescent="0.25">
      <c r="A234" s="34">
        <v>2018</v>
      </c>
      <c r="B234" s="33"/>
      <c r="C234" s="25" t="s">
        <v>2</v>
      </c>
      <c r="D234" s="25" t="s">
        <v>3</v>
      </c>
      <c r="E234" s="25" t="s">
        <v>4</v>
      </c>
      <c r="F234" s="25" t="s">
        <v>309</v>
      </c>
      <c r="G234" s="25"/>
      <c r="H234" s="25"/>
      <c r="I234" s="25"/>
      <c r="J234" s="25" t="s">
        <v>352</v>
      </c>
    </row>
    <row r="235" spans="1:10" ht="15" customHeight="1" x14ac:dyDescent="0.25">
      <c r="A235" s="45" t="s">
        <v>355</v>
      </c>
      <c r="B235" s="22" t="s">
        <v>11</v>
      </c>
      <c r="C235" s="22">
        <f>COUNTIFS($C238:$C240,"EDW", $E238:$E240, "Leads")</f>
        <v>1</v>
      </c>
      <c r="D235" s="22">
        <f>COUNTIFS($C238:$C240,"EDW", $E238:$E240, "Other")</f>
        <v>0</v>
      </c>
      <c r="E235" s="22">
        <f>COUNTIFS($C238:$C240,"EDW", $E238:$E240, "Page Views")</f>
        <v>0</v>
      </c>
      <c r="F235" s="22">
        <f>COUNTIFS($C238:$C240,"EDW", $E238:$E240, "UUs")</f>
        <v>0</v>
      </c>
      <c r="G235" s="22"/>
      <c r="H235" s="22"/>
      <c r="I235" s="22"/>
      <c r="J235" s="48">
        <f>SUM(C235:F236)</f>
        <v>3</v>
      </c>
    </row>
    <row r="236" spans="1:10" x14ac:dyDescent="0.25">
      <c r="A236" s="38"/>
      <c r="B236" s="22" t="s">
        <v>12</v>
      </c>
      <c r="C236" s="22">
        <f>COUNTIFS($C238:$C240,"AWS",$E238:$E240,"Leads")</f>
        <v>0</v>
      </c>
      <c r="D236" s="22">
        <f>COUNTIFS($C238:$C240,"AWS",$E238:$E240,"Other")</f>
        <v>2</v>
      </c>
      <c r="E236" s="22">
        <f>COUNTIFS($C238:$C240,"AWS",$E238:$E240,"Page Views")</f>
        <v>0</v>
      </c>
      <c r="F236" s="22">
        <f>COUNTIFS($C238:$C240,"AWS",$E238:$E240,"UUs")</f>
        <v>0</v>
      </c>
      <c r="G236" s="22"/>
      <c r="H236" s="22"/>
      <c r="I236" s="22"/>
      <c r="J236" s="38"/>
    </row>
    <row r="237" spans="1:10" ht="47.25" customHeight="1" x14ac:dyDescent="0.25">
      <c r="A237" s="26" t="s">
        <v>17</v>
      </c>
      <c r="B237" s="13" t="s">
        <v>23</v>
      </c>
      <c r="C237" s="13" t="s">
        <v>24</v>
      </c>
      <c r="D237" s="13" t="s">
        <v>25</v>
      </c>
      <c r="E237" s="13" t="s">
        <v>26</v>
      </c>
      <c r="F237" s="13" t="s">
        <v>27</v>
      </c>
      <c r="G237" s="13" t="s">
        <v>28</v>
      </c>
      <c r="H237" s="13" t="s">
        <v>29</v>
      </c>
      <c r="I237" s="13" t="s">
        <v>30</v>
      </c>
      <c r="J237" s="13" t="s">
        <v>31</v>
      </c>
    </row>
    <row r="238" spans="1:10" ht="15.75" customHeight="1" x14ac:dyDescent="0.25">
      <c r="A238" s="8"/>
      <c r="B238" t="str">
        <f>'[1]DQ Export'!C65</f>
        <v>DE-1892</v>
      </c>
      <c r="C238" t="str">
        <f>'[1]DQ Export'!X65</f>
        <v>EDW</v>
      </c>
      <c r="D238" t="str">
        <f>'[1]DQ Export'!B65</f>
        <v>Lead_extract_inc parameter Issue fix</v>
      </c>
      <c r="E238" t="str">
        <f>'[1]DQ Export'!BO65</f>
        <v>Leads</v>
      </c>
      <c r="F238" t="str">
        <f>'[1]DQ Export'!E65</f>
        <v>Data Quality</v>
      </c>
      <c r="G238" t="s">
        <v>36</v>
      </c>
      <c r="H238" t="s">
        <v>37</v>
      </c>
      <c r="I238" s="19">
        <f>'[1]DQ Export'!R65</f>
        <v>43348.222916666666</v>
      </c>
      <c r="J238" s="19">
        <f>'[1]DQ Export'!S65</f>
        <v>43355.352083333331</v>
      </c>
    </row>
    <row r="239" spans="1:10" ht="15.75" customHeight="1" x14ac:dyDescent="0.25">
      <c r="A239" s="8"/>
      <c r="B239" t="str">
        <f>'[1]DQ Export'!C66</f>
        <v>DE-1895</v>
      </c>
      <c r="C239" t="str">
        <f>'[1]DQ Export'!X66</f>
        <v>AWS</v>
      </c>
      <c r="D239" t="str">
        <f>'[1]DQ Export'!B66</f>
        <v>FAR DP Drop Start 08-23</v>
      </c>
      <c r="E239" t="str">
        <f>'[1]DQ Export'!BO66</f>
        <v>Other</v>
      </c>
      <c r="F239" t="str">
        <f>'[1]DQ Export'!E66</f>
        <v>Data Quality</v>
      </c>
      <c r="G239" t="s">
        <v>40</v>
      </c>
      <c r="H239" t="s">
        <v>37</v>
      </c>
      <c r="I239" s="19">
        <f>'[1]DQ Export'!R66</f>
        <v>43348.368750000001</v>
      </c>
      <c r="J239" s="19">
        <f>'[1]DQ Export'!S66</f>
        <v>43349.620833333334</v>
      </c>
    </row>
    <row r="240" spans="1:10" ht="15.75" customHeight="1" x14ac:dyDescent="0.25">
      <c r="A240" s="8"/>
      <c r="B240" t="str">
        <f>'[1]DQ Export'!C67</f>
        <v>DE-1896</v>
      </c>
      <c r="C240" t="str">
        <f>'[1]DQ Export'!X67</f>
        <v>AWS</v>
      </c>
      <c r="D240" t="str">
        <f>'[1]DQ Export'!B67</f>
        <v>ListHub 08-20 file error</v>
      </c>
      <c r="E240" t="str">
        <f>'[1]DQ Export'!BO67</f>
        <v>Other</v>
      </c>
      <c r="F240" t="str">
        <f>'[1]DQ Export'!E67</f>
        <v>Data Quality</v>
      </c>
      <c r="G240" t="s">
        <v>40</v>
      </c>
      <c r="H240" t="s">
        <v>37</v>
      </c>
      <c r="I240" s="19">
        <f>'[1]DQ Export'!R67</f>
        <v>43348.449305555558</v>
      </c>
      <c r="J240" s="19">
        <f>'[1]DQ Export'!S67</f>
        <v>43355.352777777778</v>
      </c>
    </row>
    <row r="241" spans="1:10" ht="15.75" customHeight="1" x14ac:dyDescent="0.25">
      <c r="A241" s="8"/>
      <c r="B241" t="str">
        <f>'[1]DQ Export'!C68</f>
        <v>DE-1903</v>
      </c>
      <c r="C241" t="str">
        <f>'[1]DQ Export'!X68</f>
        <v>EDW</v>
      </c>
      <c r="D241" t="str">
        <f>'[1]DQ Export'!B68</f>
        <v>BDX-Discrepancy between MSTR and BDX feed</v>
      </c>
      <c r="E241" t="str">
        <f>'[1]DQ Export'!BO68</f>
        <v>Leads</v>
      </c>
      <c r="F241" t="str">
        <f>'[1]DQ Export'!E68</f>
        <v>Data Quality</v>
      </c>
      <c r="G241" t="s">
        <v>40</v>
      </c>
      <c r="H241" t="s">
        <v>37</v>
      </c>
      <c r="I241" s="19">
        <f>'[1]DQ Export'!R68</f>
        <v>43349.634027777778</v>
      </c>
      <c r="J241" s="19">
        <f>'[1]DQ Export'!S68</f>
        <v>43355.353472222225</v>
      </c>
    </row>
    <row r="242" spans="1:10" ht="26.25" customHeight="1" x14ac:dyDescent="0.25">
      <c r="A242" s="35" t="s">
        <v>17</v>
      </c>
      <c r="B242" s="27"/>
      <c r="C242" s="23">
        <f>COUNTA(B223:B240)</f>
        <v>15</v>
      </c>
      <c r="D242" s="36" t="s">
        <v>350</v>
      </c>
      <c r="E242" s="27"/>
      <c r="F242" s="27" t="s">
        <v>351</v>
      </c>
      <c r="G242" s="27"/>
      <c r="H242" s="27"/>
      <c r="I242" s="27" t="s">
        <v>351</v>
      </c>
      <c r="J242" s="27" t="s">
        <v>351</v>
      </c>
    </row>
    <row r="243" spans="1:10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</row>
    <row r="245" spans="1:10" x14ac:dyDescent="0.25">
      <c r="A245" s="41" t="s">
        <v>356</v>
      </c>
      <c r="B245" s="38"/>
      <c r="C245" s="38"/>
      <c r="D245" s="38"/>
      <c r="E245" s="38"/>
      <c r="F245" s="38"/>
      <c r="G245" s="38"/>
      <c r="H245" s="38"/>
      <c r="I245" s="38"/>
      <c r="J245" s="38"/>
    </row>
    <row r="246" spans="1:10" x14ac:dyDescent="0.25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 spans="1:10" x14ac:dyDescent="0.25">
      <c r="B247" t="s">
        <v>23</v>
      </c>
      <c r="C247" t="s">
        <v>24</v>
      </c>
      <c r="D247" t="s">
        <v>25</v>
      </c>
      <c r="E247" t="s">
        <v>357</v>
      </c>
      <c r="F247" t="s">
        <v>27</v>
      </c>
      <c r="G247" t="s">
        <v>28</v>
      </c>
      <c r="H247" t="s">
        <v>29</v>
      </c>
      <c r="I247" t="s">
        <v>30</v>
      </c>
      <c r="J247" t="s">
        <v>31</v>
      </c>
    </row>
    <row r="248" spans="1:10" x14ac:dyDescent="0.25">
      <c r="A248" t="s">
        <v>358</v>
      </c>
      <c r="B248" t="s">
        <v>359</v>
      </c>
      <c r="C248" t="s">
        <v>12</v>
      </c>
      <c r="D248" t="s">
        <v>360</v>
      </c>
      <c r="E248" t="s">
        <v>4</v>
      </c>
      <c r="F248" t="s">
        <v>35</v>
      </c>
      <c r="G248" t="s">
        <v>361</v>
      </c>
      <c r="H248" t="s">
        <v>361</v>
      </c>
      <c r="I248" t="s">
        <v>362</v>
      </c>
      <c r="J248" t="s">
        <v>363</v>
      </c>
    </row>
    <row r="249" spans="1:10" x14ac:dyDescent="0.25">
      <c r="B249" t="s">
        <v>364</v>
      </c>
      <c r="C249" t="s">
        <v>12</v>
      </c>
      <c r="D249" t="s">
        <v>365</v>
      </c>
      <c r="E249" t="s">
        <v>2</v>
      </c>
      <c r="F249" t="s">
        <v>35</v>
      </c>
      <c r="G249" t="s">
        <v>366</v>
      </c>
      <c r="H249" t="s">
        <v>36</v>
      </c>
      <c r="I249" t="s">
        <v>367</v>
      </c>
      <c r="J249" t="s">
        <v>368</v>
      </c>
    </row>
    <row r="250" spans="1:10" x14ac:dyDescent="0.25">
      <c r="B250" t="s">
        <v>369</v>
      </c>
      <c r="C250" t="s">
        <v>21</v>
      </c>
      <c r="D250" t="s">
        <v>370</v>
      </c>
      <c r="E250" t="s">
        <v>3</v>
      </c>
      <c r="F250" t="s">
        <v>35</v>
      </c>
      <c r="G250" t="s">
        <v>371</v>
      </c>
      <c r="H250" t="s">
        <v>36</v>
      </c>
      <c r="I250" t="s">
        <v>372</v>
      </c>
      <c r="J250" t="s">
        <v>373</v>
      </c>
    </row>
    <row r="251" spans="1:10" x14ac:dyDescent="0.25">
      <c r="B251" t="s">
        <v>374</v>
      </c>
      <c r="C251" t="s">
        <v>12</v>
      </c>
      <c r="D251" t="s">
        <v>375</v>
      </c>
      <c r="E251" t="s">
        <v>3</v>
      </c>
      <c r="F251" t="s">
        <v>203</v>
      </c>
      <c r="G251" t="s">
        <v>376</v>
      </c>
      <c r="H251" t="s">
        <v>37</v>
      </c>
      <c r="I251" t="s">
        <v>377</v>
      </c>
      <c r="J251" t="s">
        <v>378</v>
      </c>
    </row>
    <row r="252" spans="1:10" x14ac:dyDescent="0.25">
      <c r="B252" t="s">
        <v>379</v>
      </c>
      <c r="C252" t="s">
        <v>21</v>
      </c>
      <c r="D252" t="s">
        <v>380</v>
      </c>
      <c r="E252" t="s">
        <v>3</v>
      </c>
      <c r="F252" t="s">
        <v>35</v>
      </c>
      <c r="G252" t="s">
        <v>376</v>
      </c>
      <c r="H252" t="s">
        <v>376</v>
      </c>
      <c r="I252" t="s">
        <v>381</v>
      </c>
      <c r="J252" t="s">
        <v>382</v>
      </c>
    </row>
    <row r="253" spans="1:10" x14ac:dyDescent="0.25">
      <c r="B253" t="s">
        <v>383</v>
      </c>
      <c r="C253" t="s">
        <v>11</v>
      </c>
      <c r="D253" t="s">
        <v>384</v>
      </c>
      <c r="E253" t="s">
        <v>3</v>
      </c>
      <c r="F253" t="s">
        <v>35</v>
      </c>
      <c r="G253" t="s">
        <v>36</v>
      </c>
      <c r="H253" t="s">
        <v>36</v>
      </c>
      <c r="I253" t="s">
        <v>385</v>
      </c>
      <c r="J253" t="s">
        <v>386</v>
      </c>
    </row>
    <row r="254" spans="1:10" x14ac:dyDescent="0.25">
      <c r="B254" t="s">
        <v>387</v>
      </c>
      <c r="C254" t="s">
        <v>11</v>
      </c>
      <c r="D254" t="s">
        <v>388</v>
      </c>
      <c r="E254" t="s">
        <v>3</v>
      </c>
      <c r="F254" t="s">
        <v>35</v>
      </c>
      <c r="G254" t="s">
        <v>40</v>
      </c>
      <c r="H254" t="s">
        <v>389</v>
      </c>
      <c r="I254" t="s">
        <v>390</v>
      </c>
      <c r="J254" t="s">
        <v>391</v>
      </c>
    </row>
    <row r="255" spans="1:10" x14ac:dyDescent="0.25">
      <c r="B255" t="s">
        <v>392</v>
      </c>
      <c r="C255" t="s">
        <v>393</v>
      </c>
      <c r="D255" t="s">
        <v>394</v>
      </c>
      <c r="E255" t="s">
        <v>3</v>
      </c>
      <c r="F255" t="s">
        <v>35</v>
      </c>
      <c r="G255" t="s">
        <v>395</v>
      </c>
      <c r="H255" t="s">
        <v>37</v>
      </c>
      <c r="I255" t="s">
        <v>396</v>
      </c>
      <c r="J255" t="s">
        <v>397</v>
      </c>
    </row>
    <row r="256" spans="1:10" x14ac:dyDescent="0.25">
      <c r="B256" t="s">
        <v>398</v>
      </c>
      <c r="C256" t="s">
        <v>393</v>
      </c>
      <c r="D256" t="s">
        <v>399</v>
      </c>
      <c r="E256" t="s">
        <v>3</v>
      </c>
      <c r="F256" t="s">
        <v>35</v>
      </c>
      <c r="G256" t="s">
        <v>376</v>
      </c>
      <c r="H256" t="s">
        <v>37</v>
      </c>
      <c r="I256" t="s">
        <v>400</v>
      </c>
      <c r="J256" t="s">
        <v>401</v>
      </c>
    </row>
    <row r="257" spans="1:10" x14ac:dyDescent="0.25">
      <c r="B257" t="s">
        <v>402</v>
      </c>
      <c r="C257" t="s">
        <v>12</v>
      </c>
      <c r="D257" t="s">
        <v>403</v>
      </c>
      <c r="E257" t="s">
        <v>4</v>
      </c>
      <c r="F257" t="s">
        <v>203</v>
      </c>
      <c r="G257" t="s">
        <v>404</v>
      </c>
      <c r="H257" t="s">
        <v>36</v>
      </c>
      <c r="I257" t="s">
        <v>405</v>
      </c>
      <c r="J257" t="s">
        <v>406</v>
      </c>
    </row>
    <row r="258" spans="1:10" x14ac:dyDescent="0.25">
      <c r="B258" t="s">
        <v>407</v>
      </c>
      <c r="C258" t="s">
        <v>393</v>
      </c>
      <c r="D258" t="s">
        <v>408</v>
      </c>
      <c r="E258" t="s">
        <v>3</v>
      </c>
      <c r="F258" t="s">
        <v>106</v>
      </c>
      <c r="G258" t="s">
        <v>395</v>
      </c>
      <c r="H258" t="s">
        <v>409</v>
      </c>
      <c r="I258" t="s">
        <v>410</v>
      </c>
      <c r="J258" t="s">
        <v>411</v>
      </c>
    </row>
    <row r="259" spans="1:10" x14ac:dyDescent="0.25">
      <c r="B259" t="s">
        <v>412</v>
      </c>
      <c r="C259" t="s">
        <v>11</v>
      </c>
      <c r="D259" t="s">
        <v>413</v>
      </c>
      <c r="E259" t="s">
        <v>3</v>
      </c>
      <c r="F259" t="s">
        <v>35</v>
      </c>
      <c r="G259" t="s">
        <v>36</v>
      </c>
      <c r="H259" t="s">
        <v>36</v>
      </c>
      <c r="I259" t="s">
        <v>414</v>
      </c>
      <c r="J259" t="s">
        <v>415</v>
      </c>
    </row>
    <row r="260" spans="1:10" x14ac:dyDescent="0.25">
      <c r="B260" t="s">
        <v>416</v>
      </c>
      <c r="C260" t="s">
        <v>11</v>
      </c>
      <c r="D260" t="s">
        <v>417</v>
      </c>
      <c r="E260" t="s">
        <v>21</v>
      </c>
      <c r="F260" t="s">
        <v>163</v>
      </c>
      <c r="G260" t="s">
        <v>37</v>
      </c>
      <c r="H260" t="s">
        <v>376</v>
      </c>
      <c r="I260" t="s">
        <v>418</v>
      </c>
      <c r="J260" t="s">
        <v>419</v>
      </c>
    </row>
    <row r="261" spans="1:10" x14ac:dyDescent="0.25">
      <c r="B261" t="s">
        <v>420</v>
      </c>
      <c r="C261" t="s">
        <v>12</v>
      </c>
      <c r="D261" t="s">
        <v>421</v>
      </c>
      <c r="E261" t="s">
        <v>3</v>
      </c>
      <c r="F261" t="s">
        <v>211</v>
      </c>
      <c r="G261" t="s">
        <v>36</v>
      </c>
      <c r="H261" t="s">
        <v>36</v>
      </c>
      <c r="I261" t="s">
        <v>422</v>
      </c>
      <c r="J261" t="s">
        <v>423</v>
      </c>
    </row>
    <row r="262" spans="1:10" x14ac:dyDescent="0.25">
      <c r="B262" t="s">
        <v>424</v>
      </c>
      <c r="C262" t="s">
        <v>12</v>
      </c>
      <c r="D262" t="s">
        <v>425</v>
      </c>
      <c r="E262" t="s">
        <v>3</v>
      </c>
      <c r="F262" t="s">
        <v>163</v>
      </c>
      <c r="G262" t="s">
        <v>36</v>
      </c>
      <c r="H262" t="s">
        <v>36</v>
      </c>
      <c r="I262" t="s">
        <v>426</v>
      </c>
      <c r="J262" t="s">
        <v>427</v>
      </c>
    </row>
    <row r="263" spans="1:10" x14ac:dyDescent="0.25">
      <c r="B263" t="s">
        <v>428</v>
      </c>
      <c r="C263" t="s">
        <v>11</v>
      </c>
      <c r="D263" t="s">
        <v>429</v>
      </c>
      <c r="E263" t="s">
        <v>5</v>
      </c>
      <c r="F263" t="s">
        <v>35</v>
      </c>
      <c r="G263" t="s">
        <v>389</v>
      </c>
      <c r="H263" t="s">
        <v>37</v>
      </c>
      <c r="I263" t="s">
        <v>430</v>
      </c>
      <c r="J263" t="s">
        <v>431</v>
      </c>
    </row>
    <row r="264" spans="1:10" x14ac:dyDescent="0.25">
      <c r="A264" s="32" t="s">
        <v>432</v>
      </c>
      <c r="B264" s="32" t="s">
        <v>432</v>
      </c>
      <c r="C264" s="32" t="s">
        <v>432</v>
      </c>
      <c r="D264" s="32" t="s">
        <v>433</v>
      </c>
      <c r="E264" s="32" t="s">
        <v>434</v>
      </c>
      <c r="F264" s="32" t="s">
        <v>358</v>
      </c>
      <c r="G264" s="32" t="s">
        <v>435</v>
      </c>
      <c r="H264" s="32" t="s">
        <v>432</v>
      </c>
      <c r="I264" s="32" t="s">
        <v>432</v>
      </c>
      <c r="J264" s="32" t="s">
        <v>435</v>
      </c>
    </row>
    <row r="265" spans="1:10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7" spans="1:10" x14ac:dyDescent="0.25">
      <c r="A267" s="40" t="s">
        <v>436</v>
      </c>
      <c r="B267" s="38"/>
      <c r="C267" s="38"/>
      <c r="D267" s="38"/>
      <c r="E267" s="38"/>
      <c r="F267" s="38"/>
      <c r="G267" s="38"/>
      <c r="H267" s="38"/>
      <c r="I267" s="38"/>
      <c r="J267" s="38"/>
    </row>
    <row r="268" spans="1:10" x14ac:dyDescent="0.25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 spans="1:10" x14ac:dyDescent="0.25">
      <c r="B269" t="s">
        <v>23</v>
      </c>
      <c r="C269" t="s">
        <v>24</v>
      </c>
      <c r="D269" t="s">
        <v>25</v>
      </c>
      <c r="E269" t="s">
        <v>357</v>
      </c>
      <c r="F269" t="s">
        <v>27</v>
      </c>
      <c r="G269" t="s">
        <v>28</v>
      </c>
      <c r="H269" t="s">
        <v>29</v>
      </c>
      <c r="I269" t="s">
        <v>30</v>
      </c>
      <c r="J269" t="s">
        <v>31</v>
      </c>
    </row>
    <row r="270" spans="1:10" x14ac:dyDescent="0.25">
      <c r="A270" t="s">
        <v>18</v>
      </c>
      <c r="B270" t="s">
        <v>437</v>
      </c>
      <c r="C270" t="s">
        <v>11</v>
      </c>
      <c r="D270" t="s">
        <v>438</v>
      </c>
      <c r="E270" t="s">
        <v>3</v>
      </c>
      <c r="F270" t="s">
        <v>35</v>
      </c>
      <c r="G270" t="s">
        <v>36</v>
      </c>
      <c r="H270" t="s">
        <v>37</v>
      </c>
      <c r="I270" t="s">
        <v>439</v>
      </c>
      <c r="J270" t="s">
        <v>440</v>
      </c>
    </row>
    <row r="271" spans="1:10" x14ac:dyDescent="0.25">
      <c r="B271" t="s">
        <v>441</v>
      </c>
      <c r="C271" t="s">
        <v>11</v>
      </c>
      <c r="D271" t="s">
        <v>442</v>
      </c>
      <c r="E271" t="s">
        <v>3</v>
      </c>
      <c r="F271" t="s">
        <v>206</v>
      </c>
      <c r="G271" t="s">
        <v>40</v>
      </c>
      <c r="H271" t="s">
        <v>37</v>
      </c>
      <c r="I271" t="s">
        <v>443</v>
      </c>
      <c r="J271" t="s">
        <v>444</v>
      </c>
    </row>
    <row r="272" spans="1:10" x14ac:dyDescent="0.25">
      <c r="B272" t="s">
        <v>445</v>
      </c>
      <c r="C272" t="s">
        <v>21</v>
      </c>
      <c r="D272" t="s">
        <v>446</v>
      </c>
      <c r="E272" t="s">
        <v>21</v>
      </c>
      <c r="F272" t="s">
        <v>163</v>
      </c>
      <c r="G272" t="s">
        <v>376</v>
      </c>
      <c r="H272" t="s">
        <v>37</v>
      </c>
      <c r="I272" t="s">
        <v>447</v>
      </c>
      <c r="J272" t="s">
        <v>448</v>
      </c>
    </row>
    <row r="273" spans="1:10" x14ac:dyDescent="0.25">
      <c r="A273" s="31" t="s">
        <v>432</v>
      </c>
      <c r="B273" s="31" t="s">
        <v>432</v>
      </c>
      <c r="C273" s="31" t="s">
        <v>432</v>
      </c>
      <c r="D273" s="31" t="s">
        <v>433</v>
      </c>
      <c r="E273" s="31" t="s">
        <v>449</v>
      </c>
      <c r="F273" s="31" t="s">
        <v>18</v>
      </c>
      <c r="G273" s="31" t="s">
        <v>435</v>
      </c>
      <c r="H273" s="31" t="s">
        <v>432</v>
      </c>
      <c r="I273" s="31" t="s">
        <v>432</v>
      </c>
      <c r="J273" s="31" t="s">
        <v>435</v>
      </c>
    </row>
    <row r="274" spans="1:10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</sheetData>
  <mergeCells count="15">
    <mergeCell ref="A267:J268"/>
    <mergeCell ref="A245:J246"/>
    <mergeCell ref="A134:B134"/>
    <mergeCell ref="A163:B163"/>
    <mergeCell ref="D163:E163"/>
    <mergeCell ref="A166:A167"/>
    <mergeCell ref="A196:B196"/>
    <mergeCell ref="D196:E196"/>
    <mergeCell ref="A235:A236"/>
    <mergeCell ref="J235:J236"/>
    <mergeCell ref="J166:J167"/>
    <mergeCell ref="A232:B232"/>
    <mergeCell ref="D232:E232"/>
    <mergeCell ref="A200:A201"/>
    <mergeCell ref="J200:J20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4" r:id="rId62"/>
    <hyperlink ref="B65" r:id="rId63"/>
    <hyperlink ref="B66" r:id="rId64"/>
    <hyperlink ref="B67" r:id="rId65"/>
    <hyperlink ref="B68" r:id="rId66"/>
    <hyperlink ref="B69" r:id="rId67"/>
    <hyperlink ref="B70" r:id="rId68"/>
    <hyperlink ref="B71" r:id="rId69"/>
    <hyperlink ref="B72" r:id="rId70"/>
    <hyperlink ref="B73" r:id="rId71"/>
    <hyperlink ref="B74" r:id="rId72"/>
    <hyperlink ref="B75" r:id="rId73"/>
    <hyperlink ref="B76" r:id="rId74"/>
    <hyperlink ref="B77" r:id="rId75"/>
    <hyperlink ref="B78" r:id="rId76"/>
    <hyperlink ref="B79" r:id="rId77"/>
    <hyperlink ref="B80" r:id="rId78"/>
    <hyperlink ref="B81" r:id="rId79"/>
    <hyperlink ref="B82" r:id="rId80"/>
    <hyperlink ref="B83" r:id="rId81"/>
    <hyperlink ref="B84" r:id="rId82"/>
    <hyperlink ref="B85" r:id="rId83"/>
    <hyperlink ref="B86" r:id="rId84"/>
    <hyperlink ref="B87" r:id="rId85"/>
    <hyperlink ref="B88" r:id="rId86"/>
    <hyperlink ref="B89" r:id="rId87"/>
    <hyperlink ref="B90" r:id="rId88"/>
    <hyperlink ref="B91" r:id="rId89"/>
    <hyperlink ref="B92" r:id="rId90"/>
    <hyperlink ref="B93" r:id="rId91"/>
    <hyperlink ref="B94" r:id="rId92"/>
    <hyperlink ref="B95" r:id="rId93"/>
    <hyperlink ref="B96" r:id="rId94"/>
    <hyperlink ref="B97" r:id="rId95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Category</vt:lpstr>
      <vt:lpstr>Label=None</vt:lpstr>
      <vt:lpstr>List of tickets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M</dc:creator>
  <cp:lastModifiedBy>Vinay M</cp:lastModifiedBy>
  <dcterms:created xsi:type="dcterms:W3CDTF">2018-10-26T08:02:16Z</dcterms:created>
  <dcterms:modified xsi:type="dcterms:W3CDTF">2018-11-07T11:02:53Z</dcterms:modified>
</cp:coreProperties>
</file>